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Money Supply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<sst xmlns="http://schemas.openxmlformats.org/spreadsheetml/2006/main" count="149" uniqueCount="104">
  <si>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日本のマネーサプライ　 Money Supply</t>
  </si>
  <si>
    <t>年</t>
  </si>
  <si>
    <t>マネーサプライ
（マネーストック）
総額</t>
  </si>
  <si>
    <t>1年間に作られた通貨額</t>
  </si>
  <si>
    <t>日銀が作った通貨総額</t>
  </si>
  <si>
    <t>1年間に日銀が作った
通貨</t>
  </si>
  <si>
    <t>民間銀行が創った 通貨総額</t>
  </si>
  <si>
    <t>1年間に民間銀行が創った通貨</t>
  </si>
  <si>
    <t>日銀が作ったお金の割合</t>
  </si>
  <si>
    <t>民間銀行が創ったお金の割合</t>
  </si>
  <si>
    <t>平均貸出金利</t>
  </si>
  <si>
    <t>必要なGDP</t>
  </si>
  <si>
    <t>GDP</t>
  </si>
  <si>
    <t>必要なGDP
成長率</t>
  </si>
  <si>
    <t>実際のGDP成長</t>
  </si>
  <si>
    <t>GDP成長不足分</t>
  </si>
  <si>
    <t>Total New Money</t>
  </si>
  <si>
    <t>Money Created by</t>
  </si>
  <si>
    <t>Portion of Money</t>
  </si>
  <si>
    <t>Average</t>
  </si>
  <si>
    <t>Required</t>
  </si>
  <si>
    <t>Actual</t>
  </si>
  <si>
    <t>Year</t>
  </si>
  <si>
    <t>Total Money Supply</t>
  </si>
  <si>
    <t>Created This Year</t>
  </si>
  <si>
    <t>Government to Date</t>
  </si>
  <si>
    <t>Government This Year</t>
  </si>
  <si>
    <t>Private Banks to Date</t>
  </si>
  <si>
    <t>Private Banks This Year</t>
  </si>
  <si>
    <t xml:space="preserve"> Supply Created</t>
  </si>
  <si>
    <t>Interest</t>
  </si>
  <si>
    <t>GDP Growth</t>
  </si>
  <si>
    <t>Growth Deficit</t>
  </si>
  <si>
    <t>(Yen)</t>
  </si>
  <si>
    <t>by Banks</t>
  </si>
  <si>
    <t>Rate (%)</t>
  </si>
  <si>
    <t>(%)</t>
  </si>
  <si>
    <t>1972-2011
平均(Average)Yen</t>
  </si>
  <si>
    <t>1972-2011</t>
  </si>
  <si>
    <t>兆円</t>
  </si>
  <si>
    <t>平均 Average</t>
  </si>
  <si>
    <r>
      <t xml:space="preserve">1972-1981
</t>
    </r>
    <r>
      <rPr>
        <sz val="8"/>
        <rFont val="VL PGothic"/>
        <family val="2"/>
      </rPr>
      <t>平均</t>
    </r>
    <r>
      <rPr>
        <sz val="8"/>
        <rFont val="ＭＳ Ｐゴシック"/>
        <family val="3"/>
      </rPr>
      <t>(Average)Yen</t>
    </r>
  </si>
  <si>
    <t>1972-1981</t>
  </si>
  <si>
    <r>
      <t xml:space="preserve">1982-1991
</t>
    </r>
    <r>
      <rPr>
        <sz val="8"/>
        <rFont val="VL PGothic"/>
        <family val="2"/>
      </rPr>
      <t>平均</t>
    </r>
    <r>
      <rPr>
        <sz val="8"/>
        <rFont val="ＭＳ Ｐゴシック"/>
        <family val="3"/>
      </rPr>
      <t>(Average)Yen</t>
    </r>
  </si>
  <si>
    <t>1982-1991</t>
  </si>
  <si>
    <t>1992-2001
平均(Average)Yen</t>
  </si>
  <si>
    <t>1992-2001</t>
  </si>
  <si>
    <r>
      <t xml:space="preserve">2002-2011
</t>
    </r>
    <r>
      <rPr>
        <sz val="8"/>
        <rFont val="VL PGothic"/>
        <family val="2"/>
      </rPr>
      <t>平均</t>
    </r>
    <r>
      <rPr>
        <sz val="8"/>
        <rFont val="ＭＳ Ｐゴシック"/>
        <family val="3"/>
      </rPr>
      <t>(Average)Yen</t>
    </r>
  </si>
  <si>
    <t>2002-2011</t>
  </si>
  <si>
    <t>2011     Yen</t>
  </si>
  <si>
    <t>※Old footnotes</t>
  </si>
  <si>
    <t>Column</t>
  </si>
  <si>
    <t>マネーサプライ（マネーストック）総額：　</t>
  </si>
  <si>
    <t>A</t>
  </si>
  <si>
    <t>　　総務省統計局　日本統計年鑑「マネーストック」　http://www.stat.go.jp/data/nenkan/index.htm</t>
  </si>
  <si>
    <t>B</t>
  </si>
  <si>
    <t>M2+CD in Yen from http://www.stat.go.jp/data/chouki/zuhyou/04-03.xls</t>
  </si>
  <si>
    <t>　　　＊2008年の見直しにより、2004年以降のデータは非居住者預金を除く</t>
  </si>
  <si>
    <t>and explained at http://www.stat.go.jp/english/data/chouki/04exp.htm</t>
  </si>
  <si>
    <t>日銀が作った通貨総額：</t>
  </si>
  <si>
    <t>C</t>
  </si>
  <si>
    <t>M0 in  from http://www.stat.go.jp/data/chouki/zuhyou/04-03.xls</t>
  </si>
  <si>
    <t>　　総務省統計局　日本統計年鑑「通貨流通高」　http://www.stat.go.jp/data/nenkan/index.htm</t>
  </si>
  <si>
    <t>D</t>
  </si>
  <si>
    <t xml:space="preserve">My calculation: Column B - Column C </t>
  </si>
  <si>
    <t>GDPデータの出典(GDP data)：内閣府「国民経済計算（SNA）」　http://www.esri.cao.go.jp/jp/sna/menu.html</t>
  </si>
  <si>
    <t>E</t>
  </si>
  <si>
    <t>My calculation: Column D / Column B</t>
  </si>
  <si>
    <t>1955 – 1980年は、「平成10年度国民経済計算」(平成2年基準・68SNA)による。実質値は1990(平成2)暦年基準。</t>
  </si>
  <si>
    <t>F</t>
  </si>
  <si>
    <t>From Cells F326 to F350 of Interest Rates 1981-2005.xls</t>
  </si>
  <si>
    <t>1980年 - 1993年 は、2000(平成12)暦年連鎖価格</t>
  </si>
  <si>
    <t>G</t>
  </si>
  <si>
    <t>My calculation: Colunm F x Column D</t>
  </si>
  <si>
    <t>1994年 - 2011年 は、2005(平成17)暦年連鎖価格</t>
  </si>
  <si>
    <t>H</t>
  </si>
  <si>
    <t>GDP from: Economic and Social Research Institute, Cabinet Office （内閣府ESRI)</t>
  </si>
  <si>
    <t>2008年以降については、計数の改定が行われる可能性がある。</t>
  </si>
  <si>
    <t>（1980～）http://www.esri.cao.go.jp/jp/sna/qe044-2/gaku-smcy0442.csv</t>
  </si>
  <si>
    <t>(～1980）http://www.esri.cao.go.jp/jp/sna/qe011-68/gaku-mcy01168.csv</t>
  </si>
  <si>
    <t>I</t>
  </si>
  <si>
    <t>My Calculation: Column H (Year) - Column H (Previous Year)</t>
  </si>
  <si>
    <t>J</t>
  </si>
  <si>
    <t>My calculation: Column I - Column G</t>
  </si>
  <si>
    <t>Annual change in Column E (my calculation)</t>
  </si>
  <si>
    <t>GDP in 100 millions of Yen</t>
  </si>
  <si>
    <t>Source: Economic and Social Research Institute, Cabinet Office （内閣府ESRI)</t>
  </si>
  <si>
    <t>Government Expenditure in 100 millions of Yen</t>
  </si>
  <si>
    <t>Source:  Information Systems Department, Policy Research Institute, Ministry of Finance.　（財務省、日本統計年鑑）</t>
  </si>
  <si>
    <t>General account expenditure (A) 　　http://www.stat.go.jp/data/nenkan/zuhyou/y0503000.xls</t>
  </si>
  <si>
    <t>Portion of Government Budget used to service public debt in 100 millions of Yen</t>
  </si>
  <si>
    <t>Bond expenditure  (B) 　　http://www.stat.go.jp/data/nenkan/zuhyou/y0503000.xls</t>
  </si>
  <si>
    <t>Government Revenues in 100 millions of Yen</t>
  </si>
  <si>
    <t>Ministory of Finance</t>
  </si>
  <si>
    <t>Each year http://www1.mof.go.jp/data/index.htm</t>
  </si>
  <si>
    <t>K</t>
  </si>
  <si>
    <t>Portion of H that comprises taxes in 100 millions of Yen</t>
  </si>
  <si>
    <t>Ministroy of Finance</t>
  </si>
  <si>
    <t>L</t>
  </si>
  <si>
    <t>New borrowings (bond issues) in 100 millions of Yen</t>
  </si>
  <si>
    <t>Public bonds issue(C) 　　http://www.stat.go.jp/data/nenkan/zuhyou/y0503000.xls</t>
  </si>
  <si>
    <t>M</t>
  </si>
  <si>
    <t>Outstanding public debt in 100 millions of Yen</t>
  </si>
  <si>
    <t>Balance of bonds outstanding (D)  　　http://www.stat.go.jp/data/nenkan/zuhyou/y0503000.xls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</si>
</sst>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"/>
    <numFmt numFmtId="166" formatCode="0%"/>
    <numFmt numFmtId="167" formatCode="#,##0\ ;[RED]\(#,##0\)"/>
    <numFmt numFmtId="168" formatCode="#,##0"/>
    <numFmt numFmtId="169" formatCode="#,##0.0"/>
    <numFmt numFmtId="170" formatCode="@"/>
  </numFmts>
  <fonts count="8">
    <font>
      <sz val="10"/>
      <name val="VL PGothic"/>
      <family val="2"/>
    </font>
    <font>
      <sz val="10"/>
      <name val="Arial"/>
      <family val="0"/>
    </font>
    <font>
      <sz val="10"/>
      <name val="ＭＳ Ｐゴシック"/>
      <family val="3"/>
    </font>
    <font>
      <b/>
      <sz val="14"/>
      <color indexed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VL PGothic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2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4" xfId="0" applyNumberFormat="1" applyFont="1" applyFill="1" applyBorder="1" applyAlignment="1">
      <alignment/>
    </xf>
    <xf numFmtId="166" fontId="2" fillId="0" borderId="4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5" fillId="0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8" fontId="0" fillId="0" borderId="5" xfId="0" applyNumberFormat="1" applyFill="1" applyBorder="1" applyAlignment="1">
      <alignment/>
    </xf>
    <xf numFmtId="164" fontId="6" fillId="0" borderId="6" xfId="0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6" fontId="2" fillId="0" borderId="8" xfId="0" applyNumberFormat="1" applyFont="1" applyBorder="1" applyAlignment="1">
      <alignment/>
    </xf>
    <xf numFmtId="164" fontId="6" fillId="0" borderId="11" xfId="0" applyFont="1" applyFill="1" applyBorder="1" applyAlignment="1">
      <alignment horizontal="right" wrapText="1"/>
    </xf>
    <xf numFmtId="164" fontId="2" fillId="0" borderId="12" xfId="0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4" xfId="0" applyFont="1" applyFill="1" applyBorder="1" applyAlignment="1">
      <alignment horizontal="left"/>
    </xf>
    <xf numFmtId="166" fontId="2" fillId="0" borderId="14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4" xfId="0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 wrapText="1"/>
    </xf>
    <xf numFmtId="168" fontId="2" fillId="0" borderId="12" xfId="0" applyNumberFormat="1" applyFont="1" applyFill="1" applyBorder="1" applyAlignment="1">
      <alignment wrapText="1"/>
    </xf>
    <xf numFmtId="164" fontId="2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16" xfId="0" applyBorder="1" applyAlignment="1">
      <alignment horizontal="center"/>
    </xf>
    <xf numFmtId="164" fontId="2" fillId="0" borderId="14" xfId="0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166" fontId="0" fillId="0" borderId="15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/>
    </xf>
    <xf numFmtId="164" fontId="2" fillId="0" borderId="15" xfId="0" applyFont="1" applyFill="1" applyBorder="1" applyAlignment="1">
      <alignment horizontal="left"/>
    </xf>
    <xf numFmtId="164" fontId="6" fillId="0" borderId="17" xfId="0" applyFont="1" applyFill="1" applyBorder="1" applyAlignment="1">
      <alignment horizontal="right" wrapText="1"/>
    </xf>
    <xf numFmtId="168" fontId="2" fillId="0" borderId="18" xfId="0" applyNumberFormat="1" applyFont="1" applyFill="1" applyBorder="1" applyAlignment="1">
      <alignment wrapText="1"/>
    </xf>
    <xf numFmtId="165" fontId="2" fillId="0" borderId="19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5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SheetLayoutView="100" workbookViewId="0" topLeftCell="A1">
      <pane xSplit="1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80" sqref="O80"/>
    </sheetView>
  </sheetViews>
  <sheetFormatPr defaultColWidth="10.00390625" defaultRowHeight="12.75"/>
  <cols>
    <col min="1" max="1" width="15.125" style="1" customWidth="1"/>
    <col min="2" max="2" width="18.00390625" style="2" customWidth="1"/>
    <col min="3" max="3" width="16.75390625" style="1" customWidth="1"/>
    <col min="4" max="4" width="18.00390625" style="2" customWidth="1"/>
    <col min="5" max="5" width="18.625" style="2" customWidth="1"/>
    <col min="6" max="6" width="19.875" style="2" customWidth="1"/>
    <col min="7" max="7" width="16.75390625" style="1" customWidth="1"/>
    <col min="8" max="8" width="14.875" style="1" customWidth="1"/>
    <col min="9" max="10" width="15.00390625" style="3" customWidth="1"/>
    <col min="11" max="11" width="9.875" style="1" customWidth="1"/>
    <col min="12" max="12" width="16.75390625" style="1" customWidth="1"/>
    <col min="13" max="13" width="18.875" style="4" customWidth="1"/>
    <col min="14" max="14" width="10.25390625" style="1" customWidth="1"/>
    <col min="15" max="15" width="18.125" style="1" customWidth="1"/>
    <col min="16" max="16" width="20.50390625" style="5" customWidth="1"/>
    <col min="17" max="17" width="20.50390625" style="1" customWidth="1"/>
    <col min="18" max="16384" width="10.25390625" style="1" customWidth="1"/>
  </cols>
  <sheetData>
    <row r="1" spans="1:17" s="2" customFormat="1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4"/>
      <c r="N1" s="9"/>
      <c r="O1" s="8"/>
      <c r="P1" s="9"/>
      <c r="Q1" s="7"/>
    </row>
    <row r="2" spans="1:17" s="15" customFormat="1" ht="30" customHeight="1">
      <c r="A2" s="10" t="s">
        <v>1</v>
      </c>
      <c r="B2" s="11" t="s">
        <v>2</v>
      </c>
      <c r="C2" s="12" t="s">
        <v>3</v>
      </c>
      <c r="D2" s="11" t="s">
        <v>4</v>
      </c>
      <c r="E2" s="10" t="s">
        <v>5</v>
      </c>
      <c r="F2" s="11" t="s">
        <v>6</v>
      </c>
      <c r="G2" s="10" t="s">
        <v>7</v>
      </c>
      <c r="H2" s="10" t="s">
        <v>1</v>
      </c>
      <c r="I2" s="10" t="s">
        <v>8</v>
      </c>
      <c r="J2" s="12" t="s">
        <v>9</v>
      </c>
      <c r="K2" s="12" t="s">
        <v>10</v>
      </c>
      <c r="L2" s="12" t="s">
        <v>11</v>
      </c>
      <c r="M2" s="13" t="s">
        <v>12</v>
      </c>
      <c r="N2" s="14" t="s">
        <v>13</v>
      </c>
      <c r="O2" s="12" t="s">
        <v>14</v>
      </c>
      <c r="P2" s="14"/>
      <c r="Q2" s="12" t="s">
        <v>15</v>
      </c>
    </row>
    <row r="3" spans="1:17" ht="12.75">
      <c r="A3" s="16"/>
      <c r="B3" s="17"/>
      <c r="C3" s="16"/>
      <c r="D3" s="17"/>
      <c r="E3" s="18"/>
      <c r="F3" s="17"/>
      <c r="G3" s="16"/>
      <c r="H3" s="16"/>
      <c r="I3" s="16"/>
      <c r="J3" s="16"/>
      <c r="K3" s="16"/>
      <c r="L3" s="19"/>
      <c r="M3" s="20"/>
      <c r="N3" s="21"/>
      <c r="O3" s="16"/>
      <c r="P3" s="21"/>
      <c r="Q3" s="16"/>
    </row>
    <row r="4" spans="1:17" ht="12.75">
      <c r="A4" s="16"/>
      <c r="B4" s="17"/>
      <c r="C4" s="16" t="s">
        <v>16</v>
      </c>
      <c r="D4" s="17" t="s">
        <v>17</v>
      </c>
      <c r="E4" s="18" t="s">
        <v>17</v>
      </c>
      <c r="F4" s="17" t="s">
        <v>17</v>
      </c>
      <c r="G4" s="16" t="s">
        <v>17</v>
      </c>
      <c r="H4" s="16"/>
      <c r="I4" s="16" t="s">
        <v>18</v>
      </c>
      <c r="J4" s="16" t="s">
        <v>18</v>
      </c>
      <c r="K4" s="16" t="s">
        <v>19</v>
      </c>
      <c r="L4" s="16" t="s">
        <v>20</v>
      </c>
      <c r="M4" s="20"/>
      <c r="N4" s="21" t="s">
        <v>20</v>
      </c>
      <c r="O4" s="16" t="s">
        <v>21</v>
      </c>
      <c r="P4" s="21" t="s">
        <v>21</v>
      </c>
      <c r="Q4" s="16" t="s">
        <v>12</v>
      </c>
    </row>
    <row r="5" spans="1:17" ht="13.5">
      <c r="A5" s="16" t="s">
        <v>22</v>
      </c>
      <c r="B5" s="17" t="s">
        <v>23</v>
      </c>
      <c r="C5" s="16" t="s">
        <v>24</v>
      </c>
      <c r="D5" s="17" t="s">
        <v>25</v>
      </c>
      <c r="E5" s="18" t="s">
        <v>26</v>
      </c>
      <c r="F5" s="17" t="s">
        <v>27</v>
      </c>
      <c r="G5" s="16" t="s">
        <v>28</v>
      </c>
      <c r="H5" s="16" t="s">
        <v>22</v>
      </c>
      <c r="I5" s="16" t="s">
        <v>29</v>
      </c>
      <c r="J5" s="16" t="s">
        <v>29</v>
      </c>
      <c r="K5" s="22" t="s">
        <v>30</v>
      </c>
      <c r="L5" s="22" t="s">
        <v>12</v>
      </c>
      <c r="M5" s="20"/>
      <c r="N5" s="23" t="s">
        <v>31</v>
      </c>
      <c r="O5" s="22" t="s">
        <v>31</v>
      </c>
      <c r="P5" s="23" t="s">
        <v>31</v>
      </c>
      <c r="Q5" s="16" t="s">
        <v>32</v>
      </c>
    </row>
    <row r="6" spans="1:17" ht="13.5">
      <c r="A6" s="24"/>
      <c r="B6" s="25" t="s">
        <v>33</v>
      </c>
      <c r="C6" s="26" t="s">
        <v>33</v>
      </c>
      <c r="D6" s="25" t="s">
        <v>33</v>
      </c>
      <c r="E6" s="27" t="s">
        <v>33</v>
      </c>
      <c r="F6" s="25" t="s">
        <v>33</v>
      </c>
      <c r="G6" s="26" t="s">
        <v>33</v>
      </c>
      <c r="H6" s="24"/>
      <c r="I6" s="26" t="s">
        <v>34</v>
      </c>
      <c r="J6" s="26" t="s">
        <v>34</v>
      </c>
      <c r="K6" s="28" t="s">
        <v>35</v>
      </c>
      <c r="L6" s="28" t="s">
        <v>33</v>
      </c>
      <c r="M6" s="29" t="s">
        <v>33</v>
      </c>
      <c r="N6" s="30" t="s">
        <v>36</v>
      </c>
      <c r="O6" s="28" t="s">
        <v>33</v>
      </c>
      <c r="P6" s="30" t="s">
        <v>36</v>
      </c>
      <c r="Q6" s="26" t="s">
        <v>33</v>
      </c>
    </row>
    <row r="7" spans="1:17" ht="15.75" customHeight="1">
      <c r="A7" s="31">
        <v>1967</v>
      </c>
      <c r="B7" s="32">
        <v>29797000000000</v>
      </c>
      <c r="C7" s="33"/>
      <c r="D7" s="32">
        <v>2351900000000</v>
      </c>
      <c r="E7" s="34"/>
      <c r="F7" s="32">
        <f>B7-D7</f>
        <v>27445100000000</v>
      </c>
      <c r="G7" s="33"/>
      <c r="H7" s="31">
        <v>1967</v>
      </c>
      <c r="I7" s="31"/>
      <c r="J7" s="35"/>
      <c r="K7" s="36"/>
      <c r="L7" s="36"/>
      <c r="M7" s="33">
        <v>44730500000000</v>
      </c>
      <c r="N7" s="37"/>
      <c r="O7" s="38"/>
      <c r="P7" s="39"/>
      <c r="Q7" s="38"/>
    </row>
    <row r="8" spans="1:17" ht="15.75" customHeight="1">
      <c r="A8" s="31">
        <v>1968</v>
      </c>
      <c r="B8" s="32">
        <v>34445600000000</v>
      </c>
      <c r="C8" s="33">
        <f>B8-B7</f>
        <v>4648600000000</v>
      </c>
      <c r="D8" s="32">
        <v>2746800000000</v>
      </c>
      <c r="E8" s="34">
        <f>D8-D7</f>
        <v>394900000000</v>
      </c>
      <c r="F8" s="32">
        <f>B8-D8</f>
        <v>31698800000000</v>
      </c>
      <c r="G8" s="33">
        <f>F8-F7</f>
        <v>4253700000000</v>
      </c>
      <c r="H8" s="31">
        <v>1968</v>
      </c>
      <c r="I8" s="40">
        <f>E8/C8</f>
        <v>0.08495030761949834</v>
      </c>
      <c r="J8" s="35">
        <f>G8/C8</f>
        <v>0.9150496923805017</v>
      </c>
      <c r="K8" s="36"/>
      <c r="L8" s="36"/>
      <c r="M8" s="33">
        <v>52974900000000</v>
      </c>
      <c r="N8" s="37"/>
      <c r="O8" s="38"/>
      <c r="P8" s="39"/>
      <c r="Q8" s="38"/>
    </row>
    <row r="9" spans="1:17" ht="15.75" customHeight="1">
      <c r="A9" s="31">
        <v>1969</v>
      </c>
      <c r="B9" s="32">
        <v>40388300000000</v>
      </c>
      <c r="C9" s="33">
        <f>B9-B8</f>
        <v>5942700000000</v>
      </c>
      <c r="D9" s="32">
        <v>3275900000000</v>
      </c>
      <c r="E9" s="34">
        <f>D9-D8</f>
        <v>529100000000</v>
      </c>
      <c r="F9" s="32">
        <f>B9-D9</f>
        <v>37112400000000</v>
      </c>
      <c r="G9" s="33">
        <f>F9-F8</f>
        <v>5413600000000</v>
      </c>
      <c r="H9" s="31">
        <v>1969</v>
      </c>
      <c r="I9" s="40">
        <f>E9/C9</f>
        <v>0.08903360425395863</v>
      </c>
      <c r="J9" s="35">
        <f>G9/C9</f>
        <v>0.9109663957460413</v>
      </c>
      <c r="K9" s="36"/>
      <c r="L9" s="36"/>
      <c r="M9" s="33">
        <v>62228900000000</v>
      </c>
      <c r="N9" s="37"/>
      <c r="O9" s="38"/>
      <c r="P9" s="39"/>
      <c r="Q9" s="38"/>
    </row>
    <row r="10" spans="1:17" ht="15.75" customHeight="1">
      <c r="A10" s="31">
        <v>1970</v>
      </c>
      <c r="B10" s="32">
        <v>47771800000000</v>
      </c>
      <c r="C10" s="33">
        <f>B10-B9</f>
        <v>7383500000000</v>
      </c>
      <c r="D10" s="32">
        <v>3916300000000</v>
      </c>
      <c r="E10" s="34">
        <f>D10-D9</f>
        <v>640400000000</v>
      </c>
      <c r="F10" s="32">
        <f>B10-D10</f>
        <v>43855500000000</v>
      </c>
      <c r="G10" s="33">
        <f>F10-F9</f>
        <v>6743100000000</v>
      </c>
      <c r="H10" s="31">
        <v>1970</v>
      </c>
      <c r="I10" s="40">
        <f>E10/C10</f>
        <v>0.0867339337712467</v>
      </c>
      <c r="J10" s="35">
        <f>G10/C10</f>
        <v>0.9132660662287533</v>
      </c>
      <c r="K10" s="36"/>
      <c r="L10" s="36"/>
      <c r="M10" s="33">
        <v>73344900000000</v>
      </c>
      <c r="N10" s="37"/>
      <c r="O10" s="38"/>
      <c r="P10" s="39"/>
      <c r="Q10" s="38"/>
    </row>
    <row r="11" spans="1:17" ht="15.75" customHeight="1">
      <c r="A11" s="41">
        <v>1971</v>
      </c>
      <c r="B11" s="32">
        <v>57543700000000</v>
      </c>
      <c r="C11" s="33">
        <f>B11-B10</f>
        <v>9771900000000</v>
      </c>
      <c r="D11" s="32">
        <v>4601800000000</v>
      </c>
      <c r="E11" s="34">
        <f>D11-D10</f>
        <v>685500000000</v>
      </c>
      <c r="F11" s="32">
        <f>B11-D11</f>
        <v>52941900000000</v>
      </c>
      <c r="G11" s="33">
        <f>F11-F10</f>
        <v>9086400000000</v>
      </c>
      <c r="H11" s="41">
        <v>1971</v>
      </c>
      <c r="I11" s="40">
        <f>E11/C11</f>
        <v>0.0701501243361066</v>
      </c>
      <c r="J11" s="35">
        <f>G11/C11</f>
        <v>0.9298498756638934</v>
      </c>
      <c r="K11" s="36"/>
      <c r="L11" s="36"/>
      <c r="M11" s="33">
        <v>80701300000000</v>
      </c>
      <c r="N11" s="37"/>
      <c r="O11" s="38"/>
      <c r="P11" s="39"/>
      <c r="Q11" s="38"/>
    </row>
    <row r="12" spans="1:17" ht="15.75" customHeight="1">
      <c r="A12" s="31">
        <v>1972</v>
      </c>
      <c r="B12" s="32">
        <v>72812600000000</v>
      </c>
      <c r="C12" s="33">
        <f>B12-B11</f>
        <v>15268900000000</v>
      </c>
      <c r="D12" s="32">
        <v>5430700000000</v>
      </c>
      <c r="E12" s="34">
        <f>D12-D11</f>
        <v>828900000000</v>
      </c>
      <c r="F12" s="32">
        <f>B12-D12</f>
        <v>67381900000000</v>
      </c>
      <c r="G12" s="33">
        <f>F12-F11</f>
        <v>14440000000000</v>
      </c>
      <c r="H12" s="31">
        <v>1972</v>
      </c>
      <c r="I12" s="40">
        <f>E12/C12</f>
        <v>0.05428681830387258</v>
      </c>
      <c r="J12" s="35">
        <f>G12/C12</f>
        <v>0.9457131816961274</v>
      </c>
      <c r="K12" s="36"/>
      <c r="L12" s="36"/>
      <c r="M12" s="33">
        <v>92394400000000</v>
      </c>
      <c r="N12" s="37"/>
      <c r="O12" s="38"/>
      <c r="P12" s="39"/>
      <c r="Q12" s="38"/>
    </row>
    <row r="13" spans="1:17" ht="15.75" customHeight="1">
      <c r="A13" s="31">
        <v>1973</v>
      </c>
      <c r="B13" s="32">
        <v>89337000000000</v>
      </c>
      <c r="C13" s="33">
        <f>B13-B12</f>
        <v>16524400000000</v>
      </c>
      <c r="D13" s="32">
        <v>6807600000000</v>
      </c>
      <c r="E13" s="34">
        <f>D13-D12</f>
        <v>1376900000000</v>
      </c>
      <c r="F13" s="32">
        <f>B13-D13</f>
        <v>82529400000000</v>
      </c>
      <c r="G13" s="33">
        <f>F13-F12</f>
        <v>15147500000000</v>
      </c>
      <c r="H13" s="31">
        <v>1973</v>
      </c>
      <c r="I13" s="40">
        <f>E13/C13</f>
        <v>0.08332526445740844</v>
      </c>
      <c r="J13" s="35">
        <f>G13/C13</f>
        <v>0.9166747355425916</v>
      </c>
      <c r="K13" s="36"/>
      <c r="L13" s="36"/>
      <c r="M13" s="33">
        <v>112498100000000</v>
      </c>
      <c r="N13" s="37"/>
      <c r="O13" s="38"/>
      <c r="P13" s="39"/>
      <c r="Q13" s="38"/>
    </row>
    <row r="14" spans="1:17" ht="15.75" customHeight="1">
      <c r="A14" s="31">
        <v>1974</v>
      </c>
      <c r="B14" s="32">
        <v>99981900000000</v>
      </c>
      <c r="C14" s="33">
        <f>B14-B13</f>
        <v>10644900000000</v>
      </c>
      <c r="D14" s="32">
        <v>8152700000000</v>
      </c>
      <c r="E14" s="34">
        <f>D14-D13</f>
        <v>1345100000000</v>
      </c>
      <c r="F14" s="32">
        <f>B14-D14</f>
        <v>91829200000000</v>
      </c>
      <c r="G14" s="33">
        <f>F14-F13</f>
        <v>9299800000000</v>
      </c>
      <c r="H14" s="31">
        <v>1974</v>
      </c>
      <c r="I14" s="40">
        <f>E14/C14</f>
        <v>0.1263609803755789</v>
      </c>
      <c r="J14" s="35">
        <f>G14/C14</f>
        <v>0.873639019624421</v>
      </c>
      <c r="K14" s="36"/>
      <c r="L14" s="36"/>
      <c r="M14" s="33">
        <v>134243800000000</v>
      </c>
      <c r="N14" s="37"/>
      <c r="O14" s="38"/>
      <c r="P14" s="39"/>
      <c r="Q14" s="38"/>
    </row>
    <row r="15" spans="1:17" ht="15.75" customHeight="1">
      <c r="A15" s="31">
        <v>1975</v>
      </c>
      <c r="B15" s="32">
        <v>113083200000000</v>
      </c>
      <c r="C15" s="33">
        <f>B15-B14</f>
        <v>13101300000000</v>
      </c>
      <c r="D15" s="32">
        <v>9274900000000</v>
      </c>
      <c r="E15" s="34">
        <f>D15-D14</f>
        <v>1122200000000</v>
      </c>
      <c r="F15" s="32">
        <f>B15-D15</f>
        <v>103808300000000</v>
      </c>
      <c r="G15" s="33">
        <f>F15-F14</f>
        <v>11979100000000</v>
      </c>
      <c r="H15" s="31">
        <v>1975</v>
      </c>
      <c r="I15" s="40">
        <f>E15/C15</f>
        <v>0.08565562196117943</v>
      </c>
      <c r="J15" s="35">
        <f>G15/C15</f>
        <v>0.9143443780388206</v>
      </c>
      <c r="K15" s="36"/>
      <c r="L15" s="36"/>
      <c r="M15" s="33">
        <v>148327100000000</v>
      </c>
      <c r="N15" s="37"/>
      <c r="O15" s="38"/>
      <c r="P15" s="39"/>
      <c r="Q15" s="38"/>
    </row>
    <row r="16" spans="1:17" ht="15.75" customHeight="1">
      <c r="A16" s="31">
        <v>1976</v>
      </c>
      <c r="B16" s="32">
        <v>130173900000000</v>
      </c>
      <c r="C16" s="33">
        <f>B16-B15</f>
        <v>17090700000000</v>
      </c>
      <c r="D16" s="32">
        <v>10288000000000</v>
      </c>
      <c r="E16" s="34">
        <f>D16-D15</f>
        <v>1013100000000</v>
      </c>
      <c r="F16" s="32">
        <f>B16-D16</f>
        <v>119885900000000</v>
      </c>
      <c r="G16" s="33">
        <f>F16-F15</f>
        <v>16077600000000</v>
      </c>
      <c r="H16" s="31">
        <v>1976</v>
      </c>
      <c r="I16" s="40">
        <f>E16/C16</f>
        <v>0.05927785286734891</v>
      </c>
      <c r="J16" s="35">
        <f>G16/C16</f>
        <v>0.9407221471326511</v>
      </c>
      <c r="K16" s="36"/>
      <c r="L16" s="36"/>
      <c r="M16" s="33">
        <v>166573300000000</v>
      </c>
      <c r="N16" s="37"/>
      <c r="O16" s="38"/>
      <c r="P16" s="39"/>
      <c r="Q16" s="38"/>
    </row>
    <row r="17" spans="1:17" ht="15.75" customHeight="1">
      <c r="A17" s="31">
        <v>1977</v>
      </c>
      <c r="B17" s="32">
        <v>144987300000000</v>
      </c>
      <c r="C17" s="33">
        <f>B17-B16</f>
        <v>14813400000000</v>
      </c>
      <c r="D17" s="32">
        <v>11205100000000</v>
      </c>
      <c r="E17" s="34">
        <f>D17-D16</f>
        <v>917100000000</v>
      </c>
      <c r="F17" s="32">
        <f>B17-D17</f>
        <v>133782200000000</v>
      </c>
      <c r="G17" s="33">
        <f>F17-F16</f>
        <v>13896300000000</v>
      </c>
      <c r="H17" s="31">
        <v>1977</v>
      </c>
      <c r="I17" s="40">
        <f>E17/C17</f>
        <v>0.06191016242051116</v>
      </c>
      <c r="J17" s="35">
        <f>G17/C17</f>
        <v>0.9380898375794888</v>
      </c>
      <c r="K17" s="36"/>
      <c r="L17" s="36"/>
      <c r="M17" s="33">
        <v>185622000000000</v>
      </c>
      <c r="N17" s="37"/>
      <c r="O17" s="38"/>
      <c r="P17" s="39"/>
      <c r="Q17" s="38"/>
    </row>
    <row r="18" spans="1:17" ht="15.75" customHeight="1">
      <c r="A18" s="31">
        <v>1978</v>
      </c>
      <c r="B18" s="32">
        <v>162019500000000</v>
      </c>
      <c r="C18" s="33">
        <f>B18-B17</f>
        <v>17032200000000</v>
      </c>
      <c r="D18" s="32">
        <v>12310900000000</v>
      </c>
      <c r="E18" s="34">
        <f>D18-D17</f>
        <v>1105800000000</v>
      </c>
      <c r="F18" s="32">
        <f>B18-D18</f>
        <v>149708600000000</v>
      </c>
      <c r="G18" s="33">
        <f>F18-F17</f>
        <v>15926400000000</v>
      </c>
      <c r="H18" s="31">
        <v>1978</v>
      </c>
      <c r="I18" s="40">
        <f>E18/C18</f>
        <v>0.06492408496847148</v>
      </c>
      <c r="J18" s="35">
        <f>G18/C18</f>
        <v>0.9350759150315285</v>
      </c>
      <c r="K18" s="36"/>
      <c r="L18" s="36"/>
      <c r="M18" s="33">
        <v>204404100000000</v>
      </c>
      <c r="N18" s="37"/>
      <c r="O18" s="38"/>
      <c r="P18" s="39"/>
      <c r="Q18" s="38"/>
    </row>
    <row r="19" spans="1:17" ht="15.75" customHeight="1">
      <c r="A19" s="31">
        <v>1979</v>
      </c>
      <c r="B19" s="32">
        <v>181223200000000</v>
      </c>
      <c r="C19" s="33">
        <f>B19-B18</f>
        <v>19203700000000</v>
      </c>
      <c r="D19" s="32">
        <v>13736800000000</v>
      </c>
      <c r="E19" s="34">
        <f>D19-D18</f>
        <v>1425900000000</v>
      </c>
      <c r="F19" s="32">
        <f>B19-D19</f>
        <v>167486400000000</v>
      </c>
      <c r="G19" s="33">
        <f>F19-F18</f>
        <v>17777800000000</v>
      </c>
      <c r="H19" s="31">
        <v>1979</v>
      </c>
      <c r="I19" s="40">
        <f>E19/C19</f>
        <v>0.07425131615261642</v>
      </c>
      <c r="J19" s="35">
        <f>G19/C19</f>
        <v>0.9257486838473836</v>
      </c>
      <c r="K19" s="36"/>
      <c r="L19" s="36"/>
      <c r="M19" s="33">
        <v>221546600000000</v>
      </c>
      <c r="N19" s="37"/>
      <c r="O19" s="38"/>
      <c r="P19" s="39"/>
      <c r="Q19" s="38"/>
    </row>
    <row r="20" spans="1:17" ht="15.75" customHeight="1">
      <c r="A20" s="31">
        <v>1980</v>
      </c>
      <c r="B20" s="32">
        <v>197871600000000</v>
      </c>
      <c r="C20" s="33">
        <f>B20-B19</f>
        <v>16648400000000</v>
      </c>
      <c r="D20" s="32">
        <v>14645900000000</v>
      </c>
      <c r="E20" s="34">
        <f>D20-D19</f>
        <v>909100000000</v>
      </c>
      <c r="F20" s="32">
        <f>B20-D20</f>
        <v>183225700000000</v>
      </c>
      <c r="G20" s="33">
        <f>F20-F19</f>
        <v>15739300000000</v>
      </c>
      <c r="H20" s="31">
        <v>1980</v>
      </c>
      <c r="I20" s="40">
        <f>E20/C20</f>
        <v>0.054605848009418326</v>
      </c>
      <c r="J20" s="35">
        <f>G20/C20</f>
        <v>0.9453941519905816</v>
      </c>
      <c r="K20" s="36"/>
      <c r="L20" s="36"/>
      <c r="M20" s="33">
        <v>242838700000000</v>
      </c>
      <c r="N20" s="37"/>
      <c r="O20" s="38"/>
      <c r="P20" s="39"/>
      <c r="Q20" s="38"/>
    </row>
    <row r="21" spans="1:17" ht="15.75" customHeight="1">
      <c r="A21" s="31">
        <v>1981</v>
      </c>
      <c r="B21" s="32">
        <v>215526600000000</v>
      </c>
      <c r="C21" s="33">
        <f>B21-B20</f>
        <v>17655000000000</v>
      </c>
      <c r="D21" s="32">
        <v>15233100000000</v>
      </c>
      <c r="E21" s="34">
        <f>D21-D20</f>
        <v>587200000000</v>
      </c>
      <c r="F21" s="32">
        <f>B21-D21</f>
        <v>200293500000000</v>
      </c>
      <c r="G21" s="33">
        <f>F21-F20</f>
        <v>17067800000000</v>
      </c>
      <c r="H21" s="31">
        <v>1981</v>
      </c>
      <c r="I21" s="40">
        <f>E21/C21</f>
        <v>0.033259699801755874</v>
      </c>
      <c r="J21" s="35">
        <f>G21/C21</f>
        <v>0.9667403001982441</v>
      </c>
      <c r="K21" s="39">
        <v>0.08</v>
      </c>
      <c r="L21" s="33">
        <f>F21*K21</f>
        <v>16023480000000</v>
      </c>
      <c r="M21" s="33">
        <v>261068200000000</v>
      </c>
      <c r="N21" s="37">
        <f>L21/M20</f>
        <v>0.06598404620021438</v>
      </c>
      <c r="O21" s="33">
        <f>M21-M20</f>
        <v>18229500000000</v>
      </c>
      <c r="P21" s="39">
        <f>M21/M20-1</f>
        <v>0.07506834783747407</v>
      </c>
      <c r="Q21" s="33">
        <f>O21-L21</f>
        <v>2206020000000</v>
      </c>
    </row>
    <row r="22" spans="1:17" ht="15.75" customHeight="1">
      <c r="A22" s="31">
        <v>1982</v>
      </c>
      <c r="B22" s="32">
        <v>235336000000000</v>
      </c>
      <c r="C22" s="33">
        <f>B22-B21</f>
        <v>19809400000000</v>
      </c>
      <c r="D22" s="32">
        <v>16314000000000</v>
      </c>
      <c r="E22" s="34">
        <f>D22-D21</f>
        <v>1080900000000</v>
      </c>
      <c r="F22" s="32">
        <f>B22-D22</f>
        <v>219022000000000</v>
      </c>
      <c r="G22" s="33">
        <f>F22-F21</f>
        <v>18728500000000</v>
      </c>
      <c r="H22" s="31">
        <v>1982</v>
      </c>
      <c r="I22" s="40">
        <f>E22/C22</f>
        <v>0.054565004492816545</v>
      </c>
      <c r="J22" s="35">
        <f>G22/C22</f>
        <v>0.9454349955071835</v>
      </c>
      <c r="K22" s="39">
        <v>0.08</v>
      </c>
      <c r="L22" s="33">
        <f>F22*K22</f>
        <v>17521760000000</v>
      </c>
      <c r="M22" s="33">
        <v>274086600000000</v>
      </c>
      <c r="N22" s="37">
        <f>L22/M21</f>
        <v>0.06711564257921876</v>
      </c>
      <c r="O22" s="33">
        <f>M22-M21</f>
        <v>13018400000000</v>
      </c>
      <c r="P22" s="39">
        <f>M22/M21-1</f>
        <v>0.04986589711041023</v>
      </c>
      <c r="Q22" s="33">
        <f>O22-L22</f>
        <v>-4503360000000</v>
      </c>
    </row>
    <row r="23" spans="1:17" ht="15.75" customHeight="1">
      <c r="A23" s="31">
        <v>1983</v>
      </c>
      <c r="B23" s="32">
        <v>252640000000000</v>
      </c>
      <c r="C23" s="33">
        <f>B23-B22</f>
        <v>17304000000000</v>
      </c>
      <c r="D23" s="32">
        <v>17275000000000</v>
      </c>
      <c r="E23" s="34">
        <f>D23-D22</f>
        <v>961000000000</v>
      </c>
      <c r="F23" s="32">
        <f>B23-D23</f>
        <v>235365000000000</v>
      </c>
      <c r="G23" s="33">
        <f>F23-F22</f>
        <v>16343000000000</v>
      </c>
      <c r="H23" s="31">
        <v>1983</v>
      </c>
      <c r="I23" s="40">
        <f>E23/C23</f>
        <v>0.05553629218677762</v>
      </c>
      <c r="J23" s="35">
        <f>G23/C23</f>
        <v>0.9444637078132224</v>
      </c>
      <c r="K23" s="39">
        <v>0.08</v>
      </c>
      <c r="L23" s="33">
        <f>F23*K23</f>
        <v>18829200000000</v>
      </c>
      <c r="M23" s="33">
        <v>285058300000000</v>
      </c>
      <c r="N23" s="37">
        <f>L23/M22</f>
        <v>0.06869799545107276</v>
      </c>
      <c r="O23" s="33">
        <f>M23-M22</f>
        <v>10971700000000</v>
      </c>
      <c r="P23" s="39">
        <f>M23/M22-1</f>
        <v>0.040030048896954495</v>
      </c>
      <c r="Q23" s="33">
        <f>O23-L23</f>
        <v>-7857500000000</v>
      </c>
    </row>
    <row r="24" spans="1:17" ht="15.75" customHeight="1">
      <c r="A24" s="31">
        <v>1984</v>
      </c>
      <c r="B24" s="32">
        <v>272360100000000</v>
      </c>
      <c r="C24" s="33">
        <f>B24-B23</f>
        <v>19720100000000</v>
      </c>
      <c r="D24" s="32">
        <v>17964900000000</v>
      </c>
      <c r="E24" s="34">
        <f>D24-D23</f>
        <v>689900000000</v>
      </c>
      <c r="F24" s="32">
        <f>B24-D24</f>
        <v>254395200000000</v>
      </c>
      <c r="G24" s="33">
        <f>F24-F23</f>
        <v>19030200000000</v>
      </c>
      <c r="H24" s="31">
        <v>1984</v>
      </c>
      <c r="I24" s="40">
        <f>E24/C24</f>
        <v>0.034984609611513125</v>
      </c>
      <c r="J24" s="35">
        <f>G24/C24</f>
        <v>0.9650153903884868</v>
      </c>
      <c r="K24" s="39">
        <v>0.07</v>
      </c>
      <c r="L24" s="33">
        <f>F24*K24</f>
        <v>17807664000000</v>
      </c>
      <c r="M24" s="33">
        <v>302974900000000</v>
      </c>
      <c r="N24" s="37">
        <f>L24/M23</f>
        <v>0.06247025257640279</v>
      </c>
      <c r="O24" s="33">
        <f>M24-M23</f>
        <v>17916600000000</v>
      </c>
      <c r="P24" s="39">
        <f>M24/M23-1</f>
        <v>0.0628524059815132</v>
      </c>
      <c r="Q24" s="33">
        <f>O24-L24</f>
        <v>108936000000</v>
      </c>
    </row>
    <row r="25" spans="1:17" ht="15.75" customHeight="1">
      <c r="A25" s="31">
        <v>1985</v>
      </c>
      <c r="B25" s="32">
        <v>295182700000000</v>
      </c>
      <c r="C25" s="33">
        <f>B25-B24</f>
        <v>22822600000000</v>
      </c>
      <c r="D25" s="32">
        <v>19131200000000</v>
      </c>
      <c r="E25" s="34">
        <f>D25-D24</f>
        <v>1166300000000</v>
      </c>
      <c r="F25" s="32">
        <f>B25-D25</f>
        <v>276051500000000</v>
      </c>
      <c r="G25" s="33">
        <f>F25-F24</f>
        <v>21656300000000</v>
      </c>
      <c r="H25" s="31">
        <v>1985</v>
      </c>
      <c r="I25" s="40">
        <f>E25/C25</f>
        <v>0.05110285418839221</v>
      </c>
      <c r="J25" s="35">
        <f>G25/C25</f>
        <v>0.9488971458116078</v>
      </c>
      <c r="K25" s="39">
        <v>0.07</v>
      </c>
      <c r="L25" s="33">
        <f>F25*K25</f>
        <v>19323605000000</v>
      </c>
      <c r="M25" s="33">
        <v>325401900000000</v>
      </c>
      <c r="N25" s="37">
        <f>L25/M24</f>
        <v>0.06377955731646417</v>
      </c>
      <c r="O25" s="33">
        <f>M25-M24</f>
        <v>22427000000000</v>
      </c>
      <c r="P25" s="39">
        <f>M25/M24-1</f>
        <v>0.07402263355809335</v>
      </c>
      <c r="Q25" s="33">
        <f>O25-L25</f>
        <v>3103395000000</v>
      </c>
    </row>
    <row r="26" spans="1:17" ht="15.75" customHeight="1">
      <c r="A26" s="31">
        <v>1986</v>
      </c>
      <c r="B26" s="32">
        <v>320732400000000</v>
      </c>
      <c r="C26" s="33">
        <f>B26-B25</f>
        <v>25549700000000</v>
      </c>
      <c r="D26" s="32">
        <v>20755500000000</v>
      </c>
      <c r="E26" s="34">
        <f>D26-D25</f>
        <v>1624300000000</v>
      </c>
      <c r="F26" s="32">
        <f>B26-D26</f>
        <v>299976900000000</v>
      </c>
      <c r="G26" s="33">
        <f>F26-F25</f>
        <v>23925400000000</v>
      </c>
      <c r="H26" s="31">
        <v>1986</v>
      </c>
      <c r="I26" s="40">
        <f>E26/C26</f>
        <v>0.06357413198589416</v>
      </c>
      <c r="J26" s="35">
        <f>G26/C26</f>
        <v>0.9364258680141059</v>
      </c>
      <c r="K26" s="39">
        <v>0.06</v>
      </c>
      <c r="L26" s="33">
        <f>F26*K26</f>
        <v>17998614000000</v>
      </c>
      <c r="M26" s="33">
        <v>340559500000000</v>
      </c>
      <c r="N26" s="37">
        <f>L26/M25</f>
        <v>0.05531195115947387</v>
      </c>
      <c r="O26" s="33">
        <f>M26-M25</f>
        <v>15157600000000</v>
      </c>
      <c r="P26" s="39">
        <f>M26/M25-1</f>
        <v>0.04658116624395858</v>
      </c>
      <c r="Q26" s="33">
        <f>O26-L26</f>
        <v>-2841014000000</v>
      </c>
    </row>
    <row r="27" spans="1:17" ht="15.75" customHeight="1">
      <c r="A27" s="31">
        <v>1987</v>
      </c>
      <c r="B27" s="32">
        <v>354036400000000</v>
      </c>
      <c r="C27" s="33">
        <f>B27-B26</f>
        <v>33304000000000</v>
      </c>
      <c r="D27" s="32">
        <v>23768200000000</v>
      </c>
      <c r="E27" s="34">
        <f>D27-D26</f>
        <v>3012700000000</v>
      </c>
      <c r="F27" s="32">
        <f>B27-D27</f>
        <v>330268200000000</v>
      </c>
      <c r="G27" s="33">
        <f>F27-F26</f>
        <v>30291300000000</v>
      </c>
      <c r="H27" s="31">
        <v>1987</v>
      </c>
      <c r="I27" s="40">
        <f>E27/C27</f>
        <v>0.09046060533269278</v>
      </c>
      <c r="J27" s="35">
        <f>G27/C27</f>
        <v>0.9095393946673073</v>
      </c>
      <c r="K27" s="39">
        <v>0.05</v>
      </c>
      <c r="L27" s="33">
        <f>F27*K27</f>
        <v>16513410000000</v>
      </c>
      <c r="M27" s="33">
        <v>354170200000000</v>
      </c>
      <c r="N27" s="37">
        <f>L27/M26</f>
        <v>0.04848905991464047</v>
      </c>
      <c r="O27" s="33">
        <f>M27-M26</f>
        <v>13610700000000</v>
      </c>
      <c r="P27" s="39">
        <f>M27/M26-1</f>
        <v>0.039965703496745775</v>
      </c>
      <c r="Q27" s="33">
        <f>O27-L27</f>
        <v>-2902710000000</v>
      </c>
    </row>
    <row r="28" spans="1:17" ht="15.75" customHeight="1">
      <c r="A28" s="31">
        <v>1988</v>
      </c>
      <c r="B28" s="32">
        <v>393666800000000</v>
      </c>
      <c r="C28" s="33">
        <f>B28-B27</f>
        <v>39630400000000</v>
      </c>
      <c r="D28" s="32">
        <v>26221800000000</v>
      </c>
      <c r="E28" s="34">
        <f>D28-D27</f>
        <v>2453600000000</v>
      </c>
      <c r="F28" s="32">
        <f>B28-D28</f>
        <v>367445000000000</v>
      </c>
      <c r="G28" s="33">
        <f>F28-F27</f>
        <v>37176800000000</v>
      </c>
      <c r="H28" s="31">
        <v>1988</v>
      </c>
      <c r="I28" s="40">
        <f>E28/C28</f>
        <v>0.06191206750373451</v>
      </c>
      <c r="J28" s="35">
        <f>G28/C28</f>
        <v>0.9380879324962655</v>
      </c>
      <c r="K28" s="39">
        <v>0.05</v>
      </c>
      <c r="L28" s="33">
        <f>F28*K28</f>
        <v>18372250000000</v>
      </c>
      <c r="M28" s="33">
        <v>380742900000000</v>
      </c>
      <c r="N28" s="37">
        <f>L28/M27</f>
        <v>0.051874070715153334</v>
      </c>
      <c r="O28" s="33">
        <f>M28-M27</f>
        <v>26572700000000</v>
      </c>
      <c r="P28" s="39">
        <f>M28/M27-1</f>
        <v>0.07502805148485114</v>
      </c>
      <c r="Q28" s="33">
        <f>O28-L28</f>
        <v>8200450000000</v>
      </c>
    </row>
    <row r="29" spans="1:17" ht="15.75" customHeight="1">
      <c r="A29" s="31">
        <v>1989</v>
      </c>
      <c r="B29" s="32">
        <v>432671000000000</v>
      </c>
      <c r="C29" s="33">
        <f>B29-B28</f>
        <v>39004200000000</v>
      </c>
      <c r="D29" s="32">
        <v>28844300000000</v>
      </c>
      <c r="E29" s="34">
        <f>D29-D28</f>
        <v>2622500000000</v>
      </c>
      <c r="F29" s="32">
        <f>B29-D29</f>
        <v>403826700000000</v>
      </c>
      <c r="G29" s="33">
        <f>F29-F28</f>
        <v>36381700000000</v>
      </c>
      <c r="H29" s="31">
        <v>1989</v>
      </c>
      <c r="I29" s="40">
        <f>E29/C29</f>
        <v>0.06723634890601525</v>
      </c>
      <c r="J29" s="35">
        <f>G29/C29</f>
        <v>0.9327636510939847</v>
      </c>
      <c r="K29" s="39">
        <v>0.06</v>
      </c>
      <c r="L29" s="33">
        <f>F29*K29</f>
        <v>24229602000000</v>
      </c>
      <c r="M29" s="33">
        <v>410122200000000</v>
      </c>
      <c r="N29" s="37">
        <f>L29/M28</f>
        <v>0.06363769882511269</v>
      </c>
      <c r="O29" s="33">
        <f>M29-M28</f>
        <v>29379300000000</v>
      </c>
      <c r="P29" s="39">
        <f>M29/M28-1</f>
        <v>0.07716309352058826</v>
      </c>
      <c r="Q29" s="33">
        <f>O29-L29</f>
        <v>5149698000000</v>
      </c>
    </row>
    <row r="30" spans="1:17" ht="15.75" customHeight="1">
      <c r="A30" s="31">
        <v>1990</v>
      </c>
      <c r="B30" s="32">
        <v>483118600000000</v>
      </c>
      <c r="C30" s="33">
        <f>B30-B29</f>
        <v>50447600000000</v>
      </c>
      <c r="D30" s="32">
        <v>31184900000000</v>
      </c>
      <c r="E30" s="34">
        <f>D30-D29</f>
        <v>2340600000000</v>
      </c>
      <c r="F30" s="32">
        <f>B30-D30</f>
        <v>451933700000000</v>
      </c>
      <c r="G30" s="33">
        <f>F30-F29</f>
        <v>48107000000000</v>
      </c>
      <c r="H30" s="31">
        <v>1990</v>
      </c>
      <c r="I30" s="40">
        <f>E30/C30</f>
        <v>0.0463966571254133</v>
      </c>
      <c r="J30" s="35">
        <f>G30/C30</f>
        <v>0.9536033428745867</v>
      </c>
      <c r="K30" s="39">
        <v>0.08</v>
      </c>
      <c r="L30" s="33">
        <f>F30*K30</f>
        <v>36154696000000</v>
      </c>
      <c r="M30" s="33">
        <v>442781000000000</v>
      </c>
      <c r="N30" s="37">
        <f>L30/M29</f>
        <v>0.08815591060420529</v>
      </c>
      <c r="O30" s="33">
        <f>M30-M29</f>
        <v>32658800000000</v>
      </c>
      <c r="P30" s="39">
        <f>M30/M29-1</f>
        <v>0.07963187557269524</v>
      </c>
      <c r="Q30" s="33">
        <f>O30-L30</f>
        <v>-3495896000000</v>
      </c>
    </row>
    <row r="31" spans="1:17" ht="15.75" customHeight="1">
      <c r="A31" s="31">
        <v>1991</v>
      </c>
      <c r="B31" s="32">
        <v>500681700000000</v>
      </c>
      <c r="C31" s="33">
        <f>B31-B30</f>
        <v>17563100000000</v>
      </c>
      <c r="D31" s="32">
        <v>31944300000000</v>
      </c>
      <c r="E31" s="34">
        <f>D31-D30</f>
        <v>759400000000</v>
      </c>
      <c r="F31" s="32">
        <f>B31-D31</f>
        <v>468737400000000</v>
      </c>
      <c r="G31" s="33">
        <f>F31-F30</f>
        <v>16803700000000</v>
      </c>
      <c r="H31" s="31">
        <v>1991</v>
      </c>
      <c r="I31" s="40">
        <f>E31/C31</f>
        <v>0.04323838046814059</v>
      </c>
      <c r="J31" s="35">
        <f>G31/C31</f>
        <v>0.9567616195318595</v>
      </c>
      <c r="K31" s="39">
        <v>0.08</v>
      </c>
      <c r="L31" s="33">
        <f>F31*K31</f>
        <v>37498992000000</v>
      </c>
      <c r="M31" s="33">
        <v>469421800000000</v>
      </c>
      <c r="N31" s="37">
        <f>L31/M30</f>
        <v>0.08468970439110983</v>
      </c>
      <c r="O31" s="33">
        <f>M31-M30</f>
        <v>26640800000000</v>
      </c>
      <c r="P31" s="39">
        <f>M31/M30-1</f>
        <v>0.060166990001829346</v>
      </c>
      <c r="Q31" s="33">
        <f>O31-L31</f>
        <v>-10858192000000</v>
      </c>
    </row>
    <row r="32" spans="1:17" ht="15.75" customHeight="1">
      <c r="A32" s="31">
        <v>1992</v>
      </c>
      <c r="B32" s="32">
        <v>503624100000000</v>
      </c>
      <c r="C32" s="33">
        <f>B32-B31</f>
        <v>2942400000000</v>
      </c>
      <c r="D32" s="32">
        <v>32706400000000</v>
      </c>
      <c r="E32" s="34">
        <f>D32-D31</f>
        <v>762100000000</v>
      </c>
      <c r="F32" s="32">
        <f>B32-D32</f>
        <v>470917700000000</v>
      </c>
      <c r="G32" s="33">
        <f>F32-F31</f>
        <v>2180300000000</v>
      </c>
      <c r="H32" s="31">
        <v>1992</v>
      </c>
      <c r="I32" s="40">
        <f>E32/C32</f>
        <v>0.2590062533985862</v>
      </c>
      <c r="J32" s="35">
        <f>G32/C32</f>
        <v>0.7409937466014138</v>
      </c>
      <c r="K32" s="39">
        <v>0.06</v>
      </c>
      <c r="L32" s="33">
        <f>F32*K32</f>
        <v>28255062000000</v>
      </c>
      <c r="M32" s="33">
        <v>480782800000000</v>
      </c>
      <c r="N32" s="37">
        <f>L32/M31</f>
        <v>0.06019120117557387</v>
      </c>
      <c r="O32" s="33">
        <f>M32-M31</f>
        <v>11361000000000</v>
      </c>
      <c r="P32" s="39">
        <f>M32/M31-1</f>
        <v>0.024202114175353673</v>
      </c>
      <c r="Q32" s="33">
        <f>O32-L32</f>
        <v>-16894062000000</v>
      </c>
    </row>
    <row r="33" spans="1:17" ht="15.75" customHeight="1">
      <c r="A33" s="31">
        <v>1993</v>
      </c>
      <c r="B33" s="32">
        <v>508978700000000</v>
      </c>
      <c r="C33" s="33">
        <f>B33-B32</f>
        <v>5354600000000</v>
      </c>
      <c r="D33" s="32">
        <v>33976200000000</v>
      </c>
      <c r="E33" s="34">
        <f>D33-D32</f>
        <v>1269800000000</v>
      </c>
      <c r="F33" s="32">
        <f>B33-D33</f>
        <v>475002500000000</v>
      </c>
      <c r="G33" s="33">
        <f>F33-F32</f>
        <v>4084800000000</v>
      </c>
      <c r="H33" s="31">
        <v>1993</v>
      </c>
      <c r="I33" s="40">
        <f>E33/C33</f>
        <v>0.23714189668696076</v>
      </c>
      <c r="J33" s="35">
        <f>G33/C33</f>
        <v>0.7628581033130393</v>
      </c>
      <c r="K33" s="39">
        <v>0.05</v>
      </c>
      <c r="L33" s="33">
        <f>F33*K33</f>
        <v>23750125000000</v>
      </c>
      <c r="M33" s="33">
        <v>483711800000000</v>
      </c>
      <c r="N33" s="37">
        <f>L33/M32</f>
        <v>0.04939886576641261</v>
      </c>
      <c r="O33" s="33">
        <f>M33-M32</f>
        <v>2929000000000</v>
      </c>
      <c r="P33" s="39">
        <f>M33/M32-1</f>
        <v>0.006092148055213187</v>
      </c>
      <c r="Q33" s="33">
        <f>O33-L33</f>
        <v>-20821125000000</v>
      </c>
    </row>
    <row r="34" spans="1:17" ht="15.75" customHeight="1">
      <c r="A34" s="31">
        <v>1994</v>
      </c>
      <c r="B34" s="32">
        <v>519421200000000</v>
      </c>
      <c r="C34" s="33">
        <f>B34-B33</f>
        <v>10442500000000</v>
      </c>
      <c r="D34" s="32">
        <v>35686600000000</v>
      </c>
      <c r="E34" s="34">
        <f>D34-D33</f>
        <v>1710400000000</v>
      </c>
      <c r="F34" s="32">
        <f>B34-D34</f>
        <v>483734600000000</v>
      </c>
      <c r="G34" s="33">
        <f>F34-F33</f>
        <v>8732100000000</v>
      </c>
      <c r="H34" s="31">
        <v>1994</v>
      </c>
      <c r="I34" s="40">
        <f>E34/C34</f>
        <v>0.1637921953555183</v>
      </c>
      <c r="J34" s="35">
        <f>G34/C34</f>
        <v>0.8362078046444816</v>
      </c>
      <c r="K34" s="39">
        <v>0.04</v>
      </c>
      <c r="L34" s="33">
        <f>F34*K34</f>
        <v>19349384000000</v>
      </c>
      <c r="M34" s="33">
        <v>495743400000000</v>
      </c>
      <c r="N34" s="37">
        <f>L34/M33</f>
        <v>0.04000188542020269</v>
      </c>
      <c r="O34" s="33">
        <f>M34-M33</f>
        <v>12031600000000</v>
      </c>
      <c r="P34" s="39">
        <f>M34/M33-1</f>
        <v>0.024873488717868764</v>
      </c>
      <c r="Q34" s="33">
        <f>O34-L34</f>
        <v>-7317784000000</v>
      </c>
    </row>
    <row r="35" spans="1:17" ht="15.75" customHeight="1">
      <c r="A35" s="31">
        <v>1995</v>
      </c>
      <c r="B35" s="32">
        <v>535136700000000</v>
      </c>
      <c r="C35" s="33">
        <f>B35-B34</f>
        <v>15715500000000</v>
      </c>
      <c r="D35" s="32">
        <v>37537100000000</v>
      </c>
      <c r="E35" s="34">
        <f>D35-D34</f>
        <v>1850500000000</v>
      </c>
      <c r="F35" s="32">
        <f>B35-D35</f>
        <v>497599600000000</v>
      </c>
      <c r="G35" s="33">
        <f>F35-F34</f>
        <v>13865000000000</v>
      </c>
      <c r="H35" s="31">
        <v>1995</v>
      </c>
      <c r="I35" s="40">
        <f>E35/C35</f>
        <v>0.11774999204606917</v>
      </c>
      <c r="J35" s="35">
        <f>G35/C35</f>
        <v>0.8822500079539308</v>
      </c>
      <c r="K35" s="39">
        <v>0.03</v>
      </c>
      <c r="L35" s="33">
        <f>F35*K35</f>
        <v>14927988000000</v>
      </c>
      <c r="M35" s="33">
        <v>501706900000000</v>
      </c>
      <c r="N35" s="37">
        <f>L35/M34</f>
        <v>0.030112328273054163</v>
      </c>
      <c r="O35" s="33">
        <f>M35-M34</f>
        <v>5963500000000</v>
      </c>
      <c r="P35" s="39">
        <f>M35/M34-1</f>
        <v>0.01202940876267844</v>
      </c>
      <c r="Q35" s="33">
        <f>O35-L35</f>
        <v>-8964488000000</v>
      </c>
    </row>
    <row r="36" spans="1:17" ht="15.75" customHeight="1">
      <c r="A36" s="31">
        <v>1996</v>
      </c>
      <c r="B36" s="32">
        <v>552571500000000</v>
      </c>
      <c r="C36" s="33">
        <f>B36-B35</f>
        <v>17434800000000</v>
      </c>
      <c r="D36" s="32">
        <v>40851100000000</v>
      </c>
      <c r="E36" s="34">
        <f>D36-D35</f>
        <v>3314000000000</v>
      </c>
      <c r="F36" s="32">
        <f>B36-D36</f>
        <v>511720400000000</v>
      </c>
      <c r="G36" s="33">
        <f>F36-F35</f>
        <v>14120800000000</v>
      </c>
      <c r="H36" s="31">
        <v>1996</v>
      </c>
      <c r="I36" s="40">
        <f>E36/C36</f>
        <v>0.19007961089315623</v>
      </c>
      <c r="J36" s="35">
        <f>G36/C36</f>
        <v>0.8099203891068438</v>
      </c>
      <c r="K36" s="39">
        <v>0.02</v>
      </c>
      <c r="L36" s="33">
        <f>F36*K36</f>
        <v>10234408000000</v>
      </c>
      <c r="M36" s="33">
        <v>511934800000000</v>
      </c>
      <c r="N36" s="37">
        <f>L36/M35</f>
        <v>0.02039917728857227</v>
      </c>
      <c r="O36" s="33">
        <f>M36-M35</f>
        <v>10227900000000</v>
      </c>
      <c r="P36" s="39">
        <f>M36/M35-1</f>
        <v>0.020386205571420346</v>
      </c>
      <c r="Q36" s="33">
        <f>O36-L36</f>
        <v>-6508000000</v>
      </c>
    </row>
    <row r="37" spans="1:17" ht="15.75" customHeight="1">
      <c r="A37" s="31">
        <v>1997</v>
      </c>
      <c r="B37" s="32">
        <v>569490700000000</v>
      </c>
      <c r="C37" s="33">
        <f>B37-B36</f>
        <v>16919200000000</v>
      </c>
      <c r="D37" s="32">
        <v>44001400000000</v>
      </c>
      <c r="E37" s="34">
        <f>D37-D36</f>
        <v>3150300000000</v>
      </c>
      <c r="F37" s="32">
        <f>B37-D37</f>
        <v>525489300000000</v>
      </c>
      <c r="G37" s="33">
        <f>F37-F36</f>
        <v>13768900000000</v>
      </c>
      <c r="H37" s="31">
        <v>1997</v>
      </c>
      <c r="I37" s="40">
        <f>E37/C37</f>
        <v>0.18619674689110596</v>
      </c>
      <c r="J37" s="35">
        <f>G37/C37</f>
        <v>0.813803253108894</v>
      </c>
      <c r="K37" s="39">
        <v>0.02</v>
      </c>
      <c r="L37" s="33">
        <f>F37*K37</f>
        <v>10509786000000</v>
      </c>
      <c r="M37" s="33">
        <v>523198300000000</v>
      </c>
      <c r="N37" s="37">
        <f>L37/M36</f>
        <v>0.020529540089870818</v>
      </c>
      <c r="O37" s="33">
        <f>M37-M36</f>
        <v>11263500000000</v>
      </c>
      <c r="P37" s="39">
        <f>M37/M36-1</f>
        <v>0.022001825232431882</v>
      </c>
      <c r="Q37" s="33">
        <f>O37-L37</f>
        <v>753714000000</v>
      </c>
    </row>
    <row r="38" spans="1:17" ht="15.75" customHeight="1">
      <c r="A38" s="31">
        <v>1998</v>
      </c>
      <c r="B38" s="32">
        <v>594387700000000</v>
      </c>
      <c r="C38" s="33">
        <f>B38-B37</f>
        <v>24897000000000</v>
      </c>
      <c r="D38" s="32">
        <v>47724900000000</v>
      </c>
      <c r="E38" s="34">
        <f>D38-D37</f>
        <v>3723500000000</v>
      </c>
      <c r="F38" s="32">
        <f>B38-D38</f>
        <v>546662800000000</v>
      </c>
      <c r="G38" s="33">
        <f>F38-F37</f>
        <v>21173500000000</v>
      </c>
      <c r="H38" s="31">
        <v>1998</v>
      </c>
      <c r="I38" s="40">
        <f>E38/C38</f>
        <v>0.14955617142627625</v>
      </c>
      <c r="J38" s="35">
        <f>G38/C38</f>
        <v>0.8504438285737237</v>
      </c>
      <c r="K38" s="39">
        <v>0.02</v>
      </c>
      <c r="L38" s="33">
        <f>F38*K38</f>
        <v>10933256000000</v>
      </c>
      <c r="M38" s="33">
        <v>512438600000000</v>
      </c>
      <c r="N38" s="37">
        <f>L38/M37</f>
        <v>0.020896963923621312</v>
      </c>
      <c r="O38" s="33">
        <f>M38-M37</f>
        <v>-10759700000000</v>
      </c>
      <c r="P38" s="39">
        <f>M38/M37-1</f>
        <v>-0.020565242662294536</v>
      </c>
      <c r="Q38" s="33">
        <f>O38-L38</f>
        <v>-21692956000000</v>
      </c>
    </row>
    <row r="39" spans="1:17" ht="15.75" customHeight="1">
      <c r="A39" s="31">
        <v>1999</v>
      </c>
      <c r="B39" s="32">
        <v>616265300000000</v>
      </c>
      <c r="C39" s="33">
        <f>B39-B38</f>
        <v>21877600000000</v>
      </c>
      <c r="D39" s="32">
        <v>50249800000000</v>
      </c>
      <c r="E39" s="34">
        <f>D39-D38</f>
        <v>2524900000000</v>
      </c>
      <c r="F39" s="32">
        <f>B39-D39</f>
        <v>566015500000000</v>
      </c>
      <c r="G39" s="33">
        <f>F39-F38</f>
        <v>19352700000000</v>
      </c>
      <c r="H39" s="31">
        <v>1999</v>
      </c>
      <c r="I39" s="40">
        <f>E39/C39</f>
        <v>0.11541028266354628</v>
      </c>
      <c r="J39" s="35">
        <f>G39/C39</f>
        <v>0.8845897173364538</v>
      </c>
      <c r="K39" s="39">
        <v>0.02</v>
      </c>
      <c r="L39" s="33">
        <f>F39*K39</f>
        <v>11320310000000</v>
      </c>
      <c r="M39" s="33">
        <v>504903200000000</v>
      </c>
      <c r="N39" s="37">
        <f>L39/M38</f>
        <v>0.022091056372412227</v>
      </c>
      <c r="O39" s="33">
        <f>M39-M38</f>
        <v>-7535400000000</v>
      </c>
      <c r="P39" s="39">
        <f>M39/M38-1</f>
        <v>-0.014704981240679316</v>
      </c>
      <c r="Q39" s="33">
        <f>O39-L39</f>
        <v>-18855710000000</v>
      </c>
    </row>
    <row r="40" spans="1:17" ht="15.75" customHeight="1">
      <c r="A40" s="31">
        <v>2000</v>
      </c>
      <c r="B40" s="32">
        <v>629284000000000</v>
      </c>
      <c r="C40" s="33">
        <f>B40-B39</f>
        <v>13018700000000</v>
      </c>
      <c r="D40" s="32">
        <v>53729400000000</v>
      </c>
      <c r="E40" s="34">
        <f>D40-D39</f>
        <v>3479600000000</v>
      </c>
      <c r="F40" s="32">
        <f>B40-D40</f>
        <v>575554600000000</v>
      </c>
      <c r="G40" s="33">
        <f>F40-F39</f>
        <v>9539100000000</v>
      </c>
      <c r="H40" s="31">
        <v>2000</v>
      </c>
      <c r="I40" s="40">
        <f>E40/C40</f>
        <v>0.2672770706752594</v>
      </c>
      <c r="J40" s="35">
        <f>G40/C40</f>
        <v>0.7327229293247406</v>
      </c>
      <c r="K40" s="39">
        <v>0.02</v>
      </c>
      <c r="L40" s="33">
        <f>F40*K40</f>
        <v>11511092000000</v>
      </c>
      <c r="M40" s="33">
        <v>509860000000000</v>
      </c>
      <c r="N40" s="37">
        <f>L40/M39</f>
        <v>0.022798611694281202</v>
      </c>
      <c r="O40" s="33">
        <f>M40-M39</f>
        <v>4956800000000</v>
      </c>
      <c r="P40" s="39">
        <f>M40/M39-1</f>
        <v>0.00981732736096741</v>
      </c>
      <c r="Q40" s="33">
        <f>O40-L40</f>
        <v>-6554292000000</v>
      </c>
    </row>
    <row r="41" spans="1:17" ht="15.75" customHeight="1">
      <c r="A41" s="31">
        <v>2001</v>
      </c>
      <c r="B41" s="32">
        <v>647117700000000</v>
      </c>
      <c r="C41" s="33">
        <f>B41-B40</f>
        <v>17833700000000</v>
      </c>
      <c r="D41" s="32">
        <v>57354200000000</v>
      </c>
      <c r="E41" s="34">
        <f>D41-D40</f>
        <v>3624800000000</v>
      </c>
      <c r="F41" s="32">
        <f>B41-D41</f>
        <v>589763500000000</v>
      </c>
      <c r="G41" s="33">
        <f>F41-F40</f>
        <v>14208900000000</v>
      </c>
      <c r="H41" s="31">
        <v>2001</v>
      </c>
      <c r="I41" s="40">
        <f>E41/C41</f>
        <v>0.20325563399631036</v>
      </c>
      <c r="J41" s="35">
        <f>G41/C41</f>
        <v>0.7967443660036897</v>
      </c>
      <c r="K41" s="39">
        <v>0.02</v>
      </c>
      <c r="L41" s="33">
        <f>F41*K41</f>
        <v>11795270000000</v>
      </c>
      <c r="M41" s="33">
        <v>505543200000000</v>
      </c>
      <c r="N41" s="37">
        <f>L41/M40</f>
        <v>0.02313433099282156</v>
      </c>
      <c r="O41" s="33">
        <f>M41-M40</f>
        <v>-4316800000000</v>
      </c>
      <c r="P41" s="39">
        <f>M41/M40-1</f>
        <v>-0.008466637900600205</v>
      </c>
      <c r="Q41" s="33">
        <f>O41-L41</f>
        <v>-16112070000000</v>
      </c>
    </row>
    <row r="42" spans="1:17" ht="15.75" customHeight="1">
      <c r="A42" s="31">
        <v>2002</v>
      </c>
      <c r="B42" s="32">
        <v>668515200000000</v>
      </c>
      <c r="C42" s="33">
        <f>B42-B41</f>
        <v>21397500000000</v>
      </c>
      <c r="D42" s="32">
        <v>63762800000000</v>
      </c>
      <c r="E42" s="34">
        <f>D42-D41</f>
        <v>6408600000000</v>
      </c>
      <c r="F42" s="32">
        <f>B42-D42</f>
        <v>604752400000000</v>
      </c>
      <c r="G42" s="33">
        <f>F42-F41</f>
        <v>14988900000000</v>
      </c>
      <c r="H42" s="31">
        <v>2002</v>
      </c>
      <c r="I42" s="40">
        <f>E42/C42</f>
        <v>0.29950227830354015</v>
      </c>
      <c r="J42" s="35">
        <f>G42/C42</f>
        <v>0.7004977216964599</v>
      </c>
      <c r="K42" s="39">
        <v>0.02</v>
      </c>
      <c r="L42" s="33">
        <f>F42*K42</f>
        <v>12095048000000</v>
      </c>
      <c r="M42" s="33">
        <v>499147000000000</v>
      </c>
      <c r="N42" s="37">
        <f>L42/M41</f>
        <v>0.023924855482182334</v>
      </c>
      <c r="O42" s="33">
        <f>M42-M41</f>
        <v>-6396200000000</v>
      </c>
      <c r="P42" s="39">
        <f>M42/M41-1</f>
        <v>-0.012652133388402764</v>
      </c>
      <c r="Q42" s="33">
        <f>O42-L42</f>
        <v>-18491248000000</v>
      </c>
    </row>
    <row r="43" spans="1:17" ht="15.75" customHeight="1">
      <c r="A43" s="31">
        <v>2003</v>
      </c>
      <c r="B43" s="32">
        <v>679482000000000</v>
      </c>
      <c r="C43" s="33">
        <f>B43-B42</f>
        <v>10966800000000</v>
      </c>
      <c r="D43" s="32">
        <v>67156000000000</v>
      </c>
      <c r="E43" s="34">
        <f>D43-D42</f>
        <v>3393200000000</v>
      </c>
      <c r="F43" s="32">
        <f>B43-D43</f>
        <v>612326000000000</v>
      </c>
      <c r="G43" s="33">
        <f>F43-F42</f>
        <v>7573600000000</v>
      </c>
      <c r="H43" s="31">
        <v>2003</v>
      </c>
      <c r="I43" s="40">
        <f>E43/C43</f>
        <v>0.3094065725644673</v>
      </c>
      <c r="J43" s="35">
        <f>G43/C43</f>
        <v>0.6905934274355326</v>
      </c>
      <c r="K43" s="39">
        <v>0.02</v>
      </c>
      <c r="L43" s="33">
        <f>F43*K43</f>
        <v>12246520000000</v>
      </c>
      <c r="M43" s="33">
        <v>498854800000000</v>
      </c>
      <c r="N43" s="37">
        <f>L43/M42</f>
        <v>0.024534896533486127</v>
      </c>
      <c r="O43" s="33">
        <f>M43-M42</f>
        <v>-292200000000</v>
      </c>
      <c r="P43" s="39">
        <f>M43/M42-1</f>
        <v>-0.000585398690165384</v>
      </c>
      <c r="Q43" s="33">
        <f>O43-L43</f>
        <v>-12538720000000</v>
      </c>
    </row>
    <row r="44" spans="1:17" ht="15.75" customHeight="1">
      <c r="A44" s="31">
        <v>2004</v>
      </c>
      <c r="B44" s="32">
        <v>688934000000000</v>
      </c>
      <c r="C44" s="33">
        <f>B44-B43</f>
        <v>9452000000000</v>
      </c>
      <c r="D44" s="32">
        <v>68205000000000</v>
      </c>
      <c r="E44" s="34">
        <f>D44-D43</f>
        <v>1049000000000</v>
      </c>
      <c r="F44" s="32">
        <f>B44-D44</f>
        <v>620729000000000</v>
      </c>
      <c r="G44" s="33">
        <f>F44-F43</f>
        <v>8403000000000</v>
      </c>
      <c r="H44" s="31">
        <v>2004</v>
      </c>
      <c r="I44" s="40">
        <f>E44/C44</f>
        <v>0.11098180279305966</v>
      </c>
      <c r="J44" s="35">
        <f>G44/C44</f>
        <v>0.8890181972069403</v>
      </c>
      <c r="K44" s="39">
        <v>0.02</v>
      </c>
      <c r="L44" s="33">
        <f>F44*K44</f>
        <v>12414580000000</v>
      </c>
      <c r="M44" s="33">
        <v>503725300000000</v>
      </c>
      <c r="N44" s="37">
        <f>L44/M43</f>
        <v>0.024886159259167196</v>
      </c>
      <c r="O44" s="33">
        <f>M44-M40</f>
        <v>-6134700000000</v>
      </c>
      <c r="P44" s="39">
        <f>M44/M43-1</f>
        <v>0.009763362004334697</v>
      </c>
      <c r="Q44" s="33">
        <f>O44-L44</f>
        <v>-18549280000000</v>
      </c>
    </row>
    <row r="45" spans="1:17" ht="15.75" customHeight="1">
      <c r="A45" s="31">
        <v>2005</v>
      </c>
      <c r="B45" s="32">
        <v>701374000000000</v>
      </c>
      <c r="C45" s="33">
        <f>B45-B44</f>
        <v>12440000000000</v>
      </c>
      <c r="D45" s="32">
        <v>79271000000000</v>
      </c>
      <c r="E45" s="34">
        <f>D45-D44</f>
        <v>11066000000000</v>
      </c>
      <c r="F45" s="32">
        <f>B45-D45</f>
        <v>622103000000000</v>
      </c>
      <c r="G45" s="33">
        <f>F45-F44</f>
        <v>1374000000000</v>
      </c>
      <c r="H45" s="31">
        <v>2005</v>
      </c>
      <c r="I45" s="40">
        <f>E45/C45</f>
        <v>0.8895498392282958</v>
      </c>
      <c r="J45" s="35">
        <f>G45/C45</f>
        <v>0.11045016077170418</v>
      </c>
      <c r="K45" s="39">
        <v>0.02</v>
      </c>
      <c r="L45" s="33">
        <f>F45*K45</f>
        <v>12442060000000</v>
      </c>
      <c r="M45" s="33">
        <v>503903000000000</v>
      </c>
      <c r="N45" s="37">
        <f>L45/M44</f>
        <v>0.02470008951307389</v>
      </c>
      <c r="O45" s="33">
        <f>M45-M44</f>
        <v>177700000000</v>
      </c>
      <c r="P45" s="39">
        <f>M45/M44-1</f>
        <v>0.00035277163962188496</v>
      </c>
      <c r="Q45" s="33">
        <f>O45-L45</f>
        <v>-12264360000000</v>
      </c>
    </row>
    <row r="46" spans="1:17" ht="15.75" customHeight="1">
      <c r="A46" s="31">
        <v>2006</v>
      </c>
      <c r="B46" s="32">
        <v>708427000000000</v>
      </c>
      <c r="C46" s="33">
        <f>B46-B45</f>
        <v>7053000000000</v>
      </c>
      <c r="D46" s="32">
        <v>79837000000000</v>
      </c>
      <c r="E46" s="34">
        <f>D46-D45</f>
        <v>566000000000</v>
      </c>
      <c r="F46" s="32">
        <f>B46-D46</f>
        <v>628590000000000</v>
      </c>
      <c r="G46" s="33">
        <f>F46-F45</f>
        <v>6487000000000</v>
      </c>
      <c r="H46" s="31">
        <v>2006</v>
      </c>
      <c r="I46" s="40">
        <f>E46/C46</f>
        <v>0.08024953920317596</v>
      </c>
      <c r="J46" s="35">
        <f>G46/C46</f>
        <v>0.9197504607968241</v>
      </c>
      <c r="K46" s="39">
        <v>0.02</v>
      </c>
      <c r="L46" s="33">
        <f>F46*K46</f>
        <v>12571800000000</v>
      </c>
      <c r="M46" s="33">
        <v>506687000000000</v>
      </c>
      <c r="N46" s="37">
        <f>L46/M45</f>
        <v>0.0249488492825008</v>
      </c>
      <c r="O46" s="33">
        <f>M46-M42</f>
        <v>7540000000000</v>
      </c>
      <c r="P46" s="39">
        <f>M46/M45-1</f>
        <v>0.005524872842590733</v>
      </c>
      <c r="Q46" s="33">
        <f>O46-L46</f>
        <v>-5031800000000</v>
      </c>
    </row>
    <row r="47" spans="1:17" ht="15.75" customHeight="1">
      <c r="A47" s="31">
        <v>2007</v>
      </c>
      <c r="B47" s="32">
        <v>719581000000000</v>
      </c>
      <c r="C47" s="33">
        <f>B47-B46</f>
        <v>11154000000000</v>
      </c>
      <c r="D47" s="32">
        <v>81278000000000</v>
      </c>
      <c r="E47" s="34">
        <f>D47-D46</f>
        <v>1441000000000</v>
      </c>
      <c r="F47" s="32">
        <f>B47-D47</f>
        <v>638303000000000</v>
      </c>
      <c r="G47" s="33">
        <f>F47-F46</f>
        <v>9713000000000</v>
      </c>
      <c r="H47" s="31">
        <v>2007</v>
      </c>
      <c r="I47" s="40">
        <f>E47/C47</f>
        <v>0.1291913214990138</v>
      </c>
      <c r="J47" s="35">
        <f>G47/C47</f>
        <v>0.8708086785009862</v>
      </c>
      <c r="K47" s="39">
        <v>0.02</v>
      </c>
      <c r="L47" s="33">
        <f>F47*K47</f>
        <v>12766060000000</v>
      </c>
      <c r="M47" s="33">
        <v>512975200000000</v>
      </c>
      <c r="N47" s="37">
        <f>L47/M46</f>
        <v>0.025195159931081713</v>
      </c>
      <c r="O47" s="33">
        <f>M47-M46</f>
        <v>6288200000000</v>
      </c>
      <c r="P47" s="39">
        <f>M47/M46-1</f>
        <v>0.012410423002761073</v>
      </c>
      <c r="Q47" s="33">
        <f>O47-L47</f>
        <v>-6477860000000</v>
      </c>
    </row>
    <row r="48" spans="1:17" ht="15.75" customHeight="1">
      <c r="A48" s="31">
        <v>2008</v>
      </c>
      <c r="B48" s="32">
        <v>734600000000000</v>
      </c>
      <c r="C48" s="33">
        <f>B48-B47</f>
        <v>15019000000000</v>
      </c>
      <c r="D48" s="32">
        <v>81478000000000</v>
      </c>
      <c r="E48" s="34">
        <f>D48-D47</f>
        <v>200000000000</v>
      </c>
      <c r="F48" s="32">
        <f>B48-D48</f>
        <v>653122000000000</v>
      </c>
      <c r="G48" s="33">
        <f>F48-F47</f>
        <v>14819000000000</v>
      </c>
      <c r="H48" s="31">
        <v>2008</v>
      </c>
      <c r="I48" s="40">
        <f>E48/C48</f>
        <v>0.013316465809974034</v>
      </c>
      <c r="J48" s="35">
        <f>G48/C48</f>
        <v>0.986683534190026</v>
      </c>
      <c r="K48" s="39">
        <v>0.02</v>
      </c>
      <c r="L48" s="33">
        <f>F48*K48</f>
        <v>13062440000000</v>
      </c>
      <c r="M48" s="33">
        <v>501209300000000</v>
      </c>
      <c r="N48" s="37">
        <f>L48/M47</f>
        <v>0.025464077015808953</v>
      </c>
      <c r="O48" s="33">
        <f>M48-M47</f>
        <v>-11765900000000</v>
      </c>
      <c r="P48" s="39">
        <f>M48/M47-1</f>
        <v>-0.022936586408075832</v>
      </c>
      <c r="Q48" s="33">
        <f>O48-L48</f>
        <v>-24828340000000</v>
      </c>
    </row>
    <row r="49" spans="1:17" ht="15.75" customHeight="1">
      <c r="A49" s="31">
        <v>2009</v>
      </c>
      <c r="B49" s="32">
        <v>754492000000000</v>
      </c>
      <c r="C49" s="33">
        <f>B49-B48</f>
        <v>19892000000000</v>
      </c>
      <c r="D49" s="32">
        <v>80954000000000</v>
      </c>
      <c r="E49" s="34">
        <f>D49-D48</f>
        <v>-524000000000</v>
      </c>
      <c r="F49" s="32">
        <f>B49-D49</f>
        <v>673538000000000</v>
      </c>
      <c r="G49" s="33">
        <f>F49-F48</f>
        <v>20416000000000</v>
      </c>
      <c r="H49" s="31">
        <v>2009</v>
      </c>
      <c r="I49" s="40">
        <f>E49/C49</f>
        <v>-0.02634224813995576</v>
      </c>
      <c r="J49" s="35">
        <f>G49/C49</f>
        <v>1.0263422481399558</v>
      </c>
      <c r="K49" s="39">
        <v>0.02</v>
      </c>
      <c r="L49" s="33">
        <f>F49*K49</f>
        <v>13470760000000</v>
      </c>
      <c r="M49" s="33">
        <v>471138700000000</v>
      </c>
      <c r="N49" s="37">
        <f>L49/M48</f>
        <v>0.026876516457296384</v>
      </c>
      <c r="O49" s="33">
        <f>M49-M48</f>
        <v>-30070600000000</v>
      </c>
      <c r="P49" s="39">
        <f>M49/M48-1</f>
        <v>-0.059996093448385746</v>
      </c>
      <c r="Q49" s="33">
        <f>O49-L49</f>
        <v>-43541360000000</v>
      </c>
    </row>
    <row r="50" spans="1:17" ht="15.75" customHeight="1">
      <c r="A50" s="31">
        <v>2010</v>
      </c>
      <c r="B50" s="32">
        <v>775391000000000</v>
      </c>
      <c r="C50" s="33">
        <f>B50-B49</f>
        <v>20899000000000</v>
      </c>
      <c r="D50" s="32">
        <v>82314000000000</v>
      </c>
      <c r="E50" s="34">
        <f>D50-D49</f>
        <v>1360000000000</v>
      </c>
      <c r="F50" s="32">
        <f>B50-D50</f>
        <v>693077000000000</v>
      </c>
      <c r="G50" s="33">
        <f>F50-F49</f>
        <v>19539000000000</v>
      </c>
      <c r="H50" s="31">
        <v>2010</v>
      </c>
      <c r="I50" s="40">
        <f>E50/C50</f>
        <v>0.06507488396573999</v>
      </c>
      <c r="J50" s="35">
        <f>G50/C50</f>
        <v>0.93492511603426</v>
      </c>
      <c r="K50" s="39">
        <v>0.02</v>
      </c>
      <c r="L50" s="33">
        <f>F50*K50</f>
        <v>13861540000000</v>
      </c>
      <c r="M50" s="33">
        <v>482384400000000</v>
      </c>
      <c r="N50" s="37">
        <f>L50/M49</f>
        <v>0.02942135723514116</v>
      </c>
      <c r="O50" s="33">
        <f>M50-M49</f>
        <v>11245700000000</v>
      </c>
      <c r="P50" s="39">
        <f>M50/M49-1</f>
        <v>0.023869191811243695</v>
      </c>
      <c r="Q50" s="33">
        <f>O50-L50</f>
        <v>-2615840000000</v>
      </c>
    </row>
    <row r="51" spans="1:17" ht="15.75" customHeight="1">
      <c r="A51" s="31">
        <v>2011</v>
      </c>
      <c r="B51" s="32">
        <v>796710000000000</v>
      </c>
      <c r="C51" s="33">
        <f>B51-B50</f>
        <v>21319000000000</v>
      </c>
      <c r="D51" s="32">
        <v>83997000000000</v>
      </c>
      <c r="E51" s="34">
        <f>D51-D50</f>
        <v>1683000000000</v>
      </c>
      <c r="F51" s="32">
        <f>B51-D51</f>
        <v>712713000000000</v>
      </c>
      <c r="G51" s="33">
        <f>F51-F50</f>
        <v>19636000000000</v>
      </c>
      <c r="H51" s="31">
        <v>2011</v>
      </c>
      <c r="I51" s="40">
        <f>E51/C51</f>
        <v>0.07894366527510671</v>
      </c>
      <c r="J51" s="35">
        <f>G51/C51</f>
        <v>0.9210563347248932</v>
      </c>
      <c r="K51" s="39">
        <v>0.02</v>
      </c>
      <c r="L51" s="33">
        <f>F51*K51</f>
        <v>14254260000000</v>
      </c>
      <c r="M51" s="33">
        <v>470623200000000</v>
      </c>
      <c r="N51" s="37">
        <f>L51/M50</f>
        <v>0.02954958742446895</v>
      </c>
      <c r="O51" s="33">
        <f>M51-M50</f>
        <v>-11761200000000</v>
      </c>
      <c r="P51" s="39">
        <f>M51/M50-1</f>
        <v>-0.0243813854676892</v>
      </c>
      <c r="Q51" s="33">
        <f>O51-L51</f>
        <v>-26015460000000</v>
      </c>
    </row>
    <row r="52" spans="1:17" ht="15.75" customHeight="1">
      <c r="A52" s="31"/>
      <c r="B52" s="32"/>
      <c r="C52" s="33"/>
      <c r="D52" s="32"/>
      <c r="E52" s="34"/>
      <c r="F52" s="32"/>
      <c r="G52" s="33"/>
      <c r="H52" s="31"/>
      <c r="I52" s="31"/>
      <c r="J52" s="35"/>
      <c r="K52" s="39"/>
      <c r="L52" s="33"/>
      <c r="M52" s="42"/>
      <c r="N52" s="37"/>
      <c r="O52" s="33"/>
      <c r="P52" s="39"/>
      <c r="Q52" s="33"/>
    </row>
    <row r="53" spans="1:14" ht="21.75" customHeight="1">
      <c r="A53" s="43" t="s">
        <v>37</v>
      </c>
      <c r="B53" s="44"/>
      <c r="C53" s="45">
        <f>AVERAGE(C12:C51)</f>
        <v>18479157500000</v>
      </c>
      <c r="D53" s="45"/>
      <c r="E53" s="45">
        <f>AVERAGE(E12:E51)</f>
        <v>1984880000000</v>
      </c>
      <c r="F53" s="45"/>
      <c r="G53" s="45">
        <f>AVERAGE(G12:G51)</f>
        <v>16494277500000</v>
      </c>
      <c r="H53" s="46" t="s">
        <v>38</v>
      </c>
      <c r="I53" s="47"/>
      <c r="J53" s="48"/>
      <c r="K53" s="5"/>
      <c r="N53" s="49">
        <f>AVERAGE(N11:N50)</f>
        <v>0.041990393714654316</v>
      </c>
    </row>
    <row r="54" spans="1:17" ht="13.5">
      <c r="A54" s="50" t="s">
        <v>39</v>
      </c>
      <c r="B54" s="51"/>
      <c r="C54" s="52">
        <f>C53/1000000000000</f>
        <v>18.4791575</v>
      </c>
      <c r="D54" s="52"/>
      <c r="E54" s="52">
        <f>E53/1000000000000</f>
        <v>1.98488</v>
      </c>
      <c r="F54" s="52"/>
      <c r="G54" s="52">
        <f>G53/1000000000000</f>
        <v>16.4942775</v>
      </c>
      <c r="H54" s="53" t="s">
        <v>40</v>
      </c>
      <c r="I54" s="54">
        <f>E54/C54</f>
        <v>0.1074118232933509</v>
      </c>
      <c r="J54" s="55">
        <f>G53/C53</f>
        <v>0.8925881767066491</v>
      </c>
      <c r="K54" s="56"/>
      <c r="L54" s="57"/>
      <c r="N54" s="58"/>
      <c r="O54" s="59"/>
      <c r="P54" s="60"/>
      <c r="Q54" s="59"/>
    </row>
    <row r="55" spans="1:17" ht="13.5">
      <c r="A55" s="50"/>
      <c r="B55" s="51"/>
      <c r="C55" s="52"/>
      <c r="D55" s="52"/>
      <c r="E55" s="52"/>
      <c r="F55" s="52"/>
      <c r="G55" s="52"/>
      <c r="H55" s="53"/>
      <c r="I55" s="61"/>
      <c r="J55" s="55"/>
      <c r="K55" s="56"/>
      <c r="L55" s="57"/>
      <c r="N55" s="58"/>
      <c r="O55" s="59"/>
      <c r="P55" s="60"/>
      <c r="Q55" s="59"/>
    </row>
    <row r="56" spans="1:17" ht="21.75" customHeight="1">
      <c r="A56" s="62" t="s">
        <v>41</v>
      </c>
      <c r="B56" s="63"/>
      <c r="C56" s="52">
        <f>AVERAGE(C12:C21)</f>
        <v>15798290000000</v>
      </c>
      <c r="D56" s="52"/>
      <c r="E56" s="52">
        <f>AVERAGE(E12:E21)</f>
        <v>1063130000000</v>
      </c>
      <c r="F56" s="52"/>
      <c r="G56" s="52">
        <f>AVERAGE(G12:G21)</f>
        <v>14735160000000</v>
      </c>
      <c r="H56" s="64" t="s">
        <v>42</v>
      </c>
      <c r="I56" s="65"/>
      <c r="J56" s="66"/>
      <c r="K56" s="56"/>
      <c r="L56"/>
      <c r="N56" s="58"/>
      <c r="O56" s="59"/>
      <c r="P56" s="60"/>
      <c r="Q56" s="59"/>
    </row>
    <row r="57" spans="1:17" ht="12.75">
      <c r="A57" s="50" t="s">
        <v>39</v>
      </c>
      <c r="B57" s="63"/>
      <c r="C57" s="52">
        <f>C56/1000000000000</f>
        <v>15.79829</v>
      </c>
      <c r="D57" s="52"/>
      <c r="E57" s="52">
        <f>E56/1000000000000</f>
        <v>1.06313</v>
      </c>
      <c r="F57" s="52"/>
      <c r="G57" s="52">
        <f>G56/1000000000000</f>
        <v>14.73516</v>
      </c>
      <c r="H57" s="67" t="s">
        <v>40</v>
      </c>
      <c r="I57" s="54">
        <f>E57/C57</f>
        <v>0.0672939919446978</v>
      </c>
      <c r="J57" s="55">
        <f>G56/C56</f>
        <v>0.9327060080553022</v>
      </c>
      <c r="K57" s="56"/>
      <c r="L57"/>
      <c r="N57" s="68">
        <f>AVERAGE(N12:N21)</f>
        <v>0.06598404620021438</v>
      </c>
      <c r="O57" s="59"/>
      <c r="P57" s="68">
        <f>AVERAGE(P12:P21)</f>
        <v>0.07506834783747407</v>
      </c>
      <c r="Q57" s="59"/>
    </row>
    <row r="58" spans="1:17" ht="12.75">
      <c r="A58" s="50"/>
      <c r="B58" s="63"/>
      <c r="C58" s="52"/>
      <c r="D58" s="52"/>
      <c r="E58" s="52"/>
      <c r="F58" s="52"/>
      <c r="G58" s="52"/>
      <c r="H58" s="67"/>
      <c r="I58" s="54"/>
      <c r="J58" s="55"/>
      <c r="K58" s="56"/>
      <c r="L58"/>
      <c r="N58" s="68"/>
      <c r="O58" s="59"/>
      <c r="P58" s="60"/>
      <c r="Q58" s="59"/>
    </row>
    <row r="59" spans="1:17" ht="21.75" customHeight="1">
      <c r="A59" s="62" t="s">
        <v>43</v>
      </c>
      <c r="B59" s="63"/>
      <c r="C59" s="52">
        <f>AVERAGE(C22:C31)</f>
        <v>28515510000000</v>
      </c>
      <c r="D59" s="52"/>
      <c r="E59" s="52">
        <f>AVERAGE(E22:E31)</f>
        <v>1671120000000</v>
      </c>
      <c r="F59" s="52"/>
      <c r="G59" s="52">
        <f>AVERAGE(G22:G31)</f>
        <v>26844390000000</v>
      </c>
      <c r="H59" s="64" t="s">
        <v>44</v>
      </c>
      <c r="I59" s="69"/>
      <c r="J59" s="70"/>
      <c r="K59" s="56"/>
      <c r="L59"/>
      <c r="N59" s="68">
        <f>AVERAGE(N21:N30)</f>
        <v>0.06355161853419584</v>
      </c>
      <c r="O59" s="59"/>
      <c r="P59" s="68">
        <f>AVERAGE(P21:P30)</f>
        <v>0.062020922370328434</v>
      </c>
      <c r="Q59" s="59"/>
    </row>
    <row r="60" spans="1:17" ht="13.5">
      <c r="A60" s="50" t="s">
        <v>39</v>
      </c>
      <c r="B60" s="63"/>
      <c r="C60" s="52">
        <f>C59/1000000000000</f>
        <v>28.51551</v>
      </c>
      <c r="D60" s="52"/>
      <c r="E60" s="52">
        <f>E59/1000000000000</f>
        <v>1.67112</v>
      </c>
      <c r="F60" s="52"/>
      <c r="G60" s="52">
        <f>G59/1000000000000</f>
        <v>26.84439</v>
      </c>
      <c r="H60" s="67" t="s">
        <v>40</v>
      </c>
      <c r="I60" s="54">
        <f>E60/C60</f>
        <v>0.058603896616262516</v>
      </c>
      <c r="J60" s="55">
        <f>G59/C59</f>
        <v>0.9413961033837375</v>
      </c>
      <c r="K60" s="56"/>
      <c r="L60"/>
      <c r="N60" s="58"/>
      <c r="O60" s="59"/>
      <c r="P60" s="60"/>
      <c r="Q60" s="59"/>
    </row>
    <row r="61" spans="1:17" ht="13.5">
      <c r="A61" s="50"/>
      <c r="B61" s="63"/>
      <c r="C61" s="52"/>
      <c r="D61" s="52"/>
      <c r="E61" s="52"/>
      <c r="F61" s="52"/>
      <c r="G61" s="52"/>
      <c r="H61" s="67"/>
      <c r="I61" s="54"/>
      <c r="J61" s="55"/>
      <c r="K61" s="56"/>
      <c r="L61"/>
      <c r="N61" s="58"/>
      <c r="O61" s="59"/>
      <c r="P61" s="60"/>
      <c r="Q61" s="59"/>
    </row>
    <row r="62" spans="1:17" ht="21.75" customHeight="1">
      <c r="A62" s="62" t="s">
        <v>45</v>
      </c>
      <c r="B62" s="63"/>
      <c r="C62" s="52">
        <f>AVERAGE(C32:C41)</f>
        <v>14643600000000</v>
      </c>
      <c r="D62" s="52"/>
      <c r="E62" s="52">
        <f>AVERAGE(E32:E41)</f>
        <v>2540990000000</v>
      </c>
      <c r="F62" s="52"/>
      <c r="G62" s="52">
        <f>AVERAGE(G32:G41)</f>
        <v>12102610000000</v>
      </c>
      <c r="H62" s="64" t="s">
        <v>46</v>
      </c>
      <c r="I62" s="71"/>
      <c r="J62" s="70"/>
      <c r="K62" s="56"/>
      <c r="L62"/>
      <c r="N62" s="68">
        <f>AVERAGE(N31:N40)</f>
        <v>0.0371109334395111</v>
      </c>
      <c r="O62" s="59"/>
      <c r="P62" s="68">
        <f>AVERAGE(P31:P40)</f>
        <v>0.01442992839747892</v>
      </c>
      <c r="Q62" s="59"/>
    </row>
    <row r="63" spans="1:17" ht="13.5">
      <c r="A63" s="50" t="s">
        <v>39</v>
      </c>
      <c r="B63" s="63"/>
      <c r="C63" s="52">
        <f>C62/1000000000000</f>
        <v>14.6436</v>
      </c>
      <c r="D63" s="52"/>
      <c r="E63" s="52">
        <f>E62/1000000000000</f>
        <v>2.54099</v>
      </c>
      <c r="F63" s="52"/>
      <c r="G63" s="52">
        <f>G62/1000000000000</f>
        <v>12.10261</v>
      </c>
      <c r="H63" s="67" t="s">
        <v>40</v>
      </c>
      <c r="I63" s="54">
        <f>E63/C63</f>
        <v>0.1735222213116993</v>
      </c>
      <c r="J63" s="55">
        <f>G62/C62</f>
        <v>0.8264777786883007</v>
      </c>
      <c r="K63" s="56"/>
      <c r="L63"/>
      <c r="N63" s="58"/>
      <c r="O63" s="59"/>
      <c r="P63" s="60"/>
      <c r="Q63" s="59"/>
    </row>
    <row r="64" spans="1:17" ht="13.5">
      <c r="A64" s="50"/>
      <c r="B64" s="63"/>
      <c r="C64" s="52"/>
      <c r="D64" s="52"/>
      <c r="E64" s="52"/>
      <c r="F64" s="52"/>
      <c r="G64" s="52"/>
      <c r="H64" s="67"/>
      <c r="I64" s="54"/>
      <c r="J64" s="55"/>
      <c r="K64" s="56"/>
      <c r="L64"/>
      <c r="N64" s="58"/>
      <c r="O64" s="59"/>
      <c r="P64" s="60"/>
      <c r="Q64" s="59"/>
    </row>
    <row r="65" spans="1:17" ht="21.75" customHeight="1">
      <c r="A65" s="62" t="s">
        <v>47</v>
      </c>
      <c r="B65" s="63"/>
      <c r="C65" s="52">
        <f>AVERAGE(C42:C51)</f>
        <v>14959230000000</v>
      </c>
      <c r="D65" s="52"/>
      <c r="E65" s="52">
        <f>AVERAGE(E42:E51)</f>
        <v>2664280000000</v>
      </c>
      <c r="F65" s="52"/>
      <c r="G65" s="52">
        <f>AVERAGE(G42:G51)</f>
        <v>12294950000000</v>
      </c>
      <c r="H65" s="64" t="s">
        <v>48</v>
      </c>
      <c r="I65" s="69"/>
      <c r="J65" s="66"/>
      <c r="K65" s="56"/>
      <c r="L65"/>
      <c r="N65" s="68">
        <f>AVERAGE(N41:N50)</f>
        <v>0.02530862917025601</v>
      </c>
      <c r="O65" s="57"/>
      <c r="P65" s="68">
        <f>AVERAGE(P41:P50)</f>
        <v>-0.0052716228535077845</v>
      </c>
      <c r="Q65" s="57"/>
    </row>
    <row r="66" spans="1:17" ht="13.5">
      <c r="A66" s="50" t="s">
        <v>39</v>
      </c>
      <c r="B66" s="63"/>
      <c r="C66" s="52">
        <f>C65/1000000000000</f>
        <v>14.95923</v>
      </c>
      <c r="D66" s="52"/>
      <c r="E66" s="52">
        <f>E65/1000000000000</f>
        <v>2.66428</v>
      </c>
      <c r="F66" s="52"/>
      <c r="G66" s="52">
        <f>G65/1000000000000</f>
        <v>12.29495</v>
      </c>
      <c r="H66" s="67" t="s">
        <v>40</v>
      </c>
      <c r="I66" s="54">
        <f>E66/C66</f>
        <v>0.17810274994100633</v>
      </c>
      <c r="J66" s="55">
        <f>G65/C65</f>
        <v>0.8218972500589937</v>
      </c>
      <c r="K66" s="56"/>
      <c r="L66"/>
      <c r="N66" s="58"/>
      <c r="O66" s="57"/>
      <c r="Q66" s="57"/>
    </row>
    <row r="67" spans="1:17" ht="13.5">
      <c r="A67" s="50"/>
      <c r="B67" s="63"/>
      <c r="C67" s="52"/>
      <c r="D67" s="52"/>
      <c r="E67" s="52"/>
      <c r="F67" s="52"/>
      <c r="G67" s="52"/>
      <c r="H67" s="67"/>
      <c r="I67" s="54"/>
      <c r="J67" s="55"/>
      <c r="K67" s="56"/>
      <c r="L67"/>
      <c r="N67" s="58"/>
      <c r="O67" s="57"/>
      <c r="Q67" s="57"/>
    </row>
    <row r="68" spans="1:17" ht="12.75">
      <c r="A68" s="62" t="s">
        <v>49</v>
      </c>
      <c r="B68" s="72"/>
      <c r="C68" s="52">
        <f>C51</f>
        <v>21319000000000</v>
      </c>
      <c r="D68" s="52"/>
      <c r="E68" s="52">
        <f>E51</f>
        <v>1683000000000</v>
      </c>
      <c r="F68" s="52"/>
      <c r="G68" s="52">
        <f>G51</f>
        <v>19636000000000</v>
      </c>
      <c r="H68" s="73">
        <v>2011</v>
      </c>
      <c r="I68" s="71"/>
      <c r="J68" s="66"/>
      <c r="K68" s="56"/>
      <c r="L68"/>
      <c r="N68" s="68">
        <f>N50</f>
        <v>0.02942135723514116</v>
      </c>
      <c r="P68" s="68">
        <f>P50</f>
        <v>0.023869191811243695</v>
      </c>
      <c r="Q68" s="57"/>
    </row>
    <row r="69" spans="1:17" ht="13.5">
      <c r="A69" s="74" t="s">
        <v>39</v>
      </c>
      <c r="B69" s="75"/>
      <c r="C69" s="76">
        <f>C68/1000000000000</f>
        <v>21.319</v>
      </c>
      <c r="D69" s="76"/>
      <c r="E69" s="77">
        <f>E68/1000000000000</f>
        <v>1.683</v>
      </c>
      <c r="F69" s="76"/>
      <c r="G69" s="76">
        <f>G68/1000000000000</f>
        <v>19.636</v>
      </c>
      <c r="H69" s="78"/>
      <c r="I69" s="79">
        <f>E69/C69</f>
        <v>0.07894366527510671</v>
      </c>
      <c r="J69" s="80">
        <f>G68/C68</f>
        <v>0.9210563347248932</v>
      </c>
      <c r="K69" s="56"/>
      <c r="L69" s="56"/>
      <c r="N69" s="81"/>
      <c r="Q69" s="57"/>
    </row>
    <row r="70" spans="1:17" ht="13.5">
      <c r="A70" s="82"/>
      <c r="B70" s="83"/>
      <c r="C70" s="83"/>
      <c r="D70" s="83"/>
      <c r="E70" s="83"/>
      <c r="F70" s="83"/>
      <c r="G70" s="83"/>
      <c r="H70" s="83"/>
      <c r="I70" s="84"/>
      <c r="J70" s="85"/>
      <c r="K70" s="56"/>
      <c r="L70" s="56"/>
      <c r="N70" s="81"/>
      <c r="Q70" s="57"/>
    </row>
    <row r="71" spans="1:17" ht="13.5">
      <c r="A71" s="86" t="s">
        <v>50</v>
      </c>
      <c r="B71" s="83"/>
      <c r="C71" s="83"/>
      <c r="D71" s="83"/>
      <c r="E71" s="83"/>
      <c r="F71" s="83"/>
      <c r="G71" s="83"/>
      <c r="H71" s="83"/>
      <c r="I71" s="84"/>
      <c r="J71" s="85"/>
      <c r="K71" s="56"/>
      <c r="L71" s="56"/>
      <c r="N71" s="81"/>
      <c r="Q71" s="57"/>
    </row>
    <row r="72" spans="1:14" ht="13.5">
      <c r="A72" s="87" t="s">
        <v>51</v>
      </c>
      <c r="F72" s="88"/>
      <c r="G72" s="89"/>
      <c r="H72" s="89"/>
      <c r="I72" s="90"/>
      <c r="L72" t="s">
        <v>52</v>
      </c>
      <c r="N72" s="58"/>
    </row>
    <row r="73" spans="1:14" ht="13.5">
      <c r="A73" s="87" t="s">
        <v>53</v>
      </c>
      <c r="B73" s="2" t="s">
        <v>22</v>
      </c>
      <c r="L73" t="s">
        <v>54</v>
      </c>
      <c r="N73" s="58"/>
    </row>
    <row r="74" spans="1:14" ht="13.5">
      <c r="A74" s="87" t="s">
        <v>55</v>
      </c>
      <c r="B74" s="2" t="s">
        <v>56</v>
      </c>
      <c r="L74" s="86" t="s">
        <v>57</v>
      </c>
      <c r="N74" s="58"/>
    </row>
    <row r="75" spans="1:14" ht="13.5">
      <c r="A75" s="87"/>
      <c r="B75" s="2" t="s">
        <v>58</v>
      </c>
      <c r="L75" t="s">
        <v>59</v>
      </c>
      <c r="N75" s="58"/>
    </row>
    <row r="76" spans="1:14" ht="13.5">
      <c r="A76" s="87" t="s">
        <v>60</v>
      </c>
      <c r="B76" s="1" t="s">
        <v>61</v>
      </c>
      <c r="L76" s="56" t="s">
        <v>62</v>
      </c>
      <c r="N76" s="58"/>
    </row>
    <row r="77" spans="1:14" ht="13.5">
      <c r="A77" s="87" t="s">
        <v>63</v>
      </c>
      <c r="B77" s="2" t="s">
        <v>64</v>
      </c>
      <c r="L77" s="1" t="s">
        <v>65</v>
      </c>
      <c r="N77" s="58"/>
    </row>
    <row r="78" spans="1:14" ht="13.5">
      <c r="A78" s="87" t="s">
        <v>66</v>
      </c>
      <c r="B78" s="2" t="s">
        <v>67</v>
      </c>
      <c r="L78" t="s">
        <v>68</v>
      </c>
      <c r="N78" s="58"/>
    </row>
    <row r="79" spans="1:14" ht="13.5">
      <c r="A79" s="87" t="s">
        <v>69</v>
      </c>
      <c r="B79" s="2" t="s">
        <v>70</v>
      </c>
      <c r="L79" t="s">
        <v>71</v>
      </c>
      <c r="N79" s="58"/>
    </row>
    <row r="80" spans="1:14" ht="13.5">
      <c r="A80" s="87" t="s">
        <v>72</v>
      </c>
      <c r="B80" s="2" t="s">
        <v>73</v>
      </c>
      <c r="L80" t="s">
        <v>74</v>
      </c>
      <c r="N80" s="58"/>
    </row>
    <row r="81" spans="1:14" ht="13.5">
      <c r="A81" s="87" t="s">
        <v>75</v>
      </c>
      <c r="B81" s="2" t="s">
        <v>76</v>
      </c>
      <c r="L81" t="s">
        <v>77</v>
      </c>
      <c r="N81" s="58"/>
    </row>
    <row r="82" spans="1:14" ht="13.5">
      <c r="A82" s="87"/>
      <c r="B82" s="2" t="s">
        <v>78</v>
      </c>
      <c r="L82"/>
      <c r="N82" s="58"/>
    </row>
    <row r="83" spans="1:14" ht="13.5">
      <c r="A83" s="87"/>
      <c r="B83" s="2" t="s">
        <v>79</v>
      </c>
      <c r="N83" s="58"/>
    </row>
    <row r="84" spans="1:14" ht="13.5">
      <c r="A84" s="87" t="s">
        <v>80</v>
      </c>
      <c r="B84" s="2" t="s">
        <v>81</v>
      </c>
      <c r="N84" s="58"/>
    </row>
    <row r="85" spans="1:14" ht="13.5">
      <c r="A85" s="87" t="s">
        <v>82</v>
      </c>
      <c r="B85" s="2" t="s">
        <v>83</v>
      </c>
      <c r="N85" s="58"/>
    </row>
    <row r="86" spans="1:14" ht="13.5">
      <c r="A86" s="3" t="s">
        <v>69</v>
      </c>
      <c r="B86" s="2" t="s">
        <v>84</v>
      </c>
      <c r="N86" s="58"/>
    </row>
    <row r="87" spans="1:14" ht="13.5">
      <c r="A87" s="3" t="s">
        <v>72</v>
      </c>
      <c r="B87" s="2" t="s">
        <v>85</v>
      </c>
      <c r="N87" s="58"/>
    </row>
    <row r="88" spans="1:14" ht="13.5">
      <c r="A88" s="3"/>
      <c r="B88" s="2" t="s">
        <v>86</v>
      </c>
      <c r="N88" s="58"/>
    </row>
    <row r="89" spans="1:14" ht="13.5">
      <c r="A89" s="3"/>
      <c r="B89" s="2" t="s">
        <v>78</v>
      </c>
      <c r="N89" s="58"/>
    </row>
    <row r="90" spans="1:14" ht="13.5">
      <c r="A90" s="3"/>
      <c r="B90" s="2" t="s">
        <v>79</v>
      </c>
      <c r="N90" s="58"/>
    </row>
    <row r="91" spans="1:14" ht="13.5">
      <c r="A91" s="3" t="s">
        <v>75</v>
      </c>
      <c r="B91" s="2" t="s">
        <v>87</v>
      </c>
      <c r="N91" s="58"/>
    </row>
    <row r="92" spans="1:14" ht="13.5">
      <c r="A92" s="3"/>
      <c r="B92" s="2" t="s">
        <v>88</v>
      </c>
      <c r="N92" s="58"/>
    </row>
    <row r="93" spans="1:14" ht="13.5">
      <c r="A93" s="3"/>
      <c r="B93" s="2" t="s">
        <v>89</v>
      </c>
      <c r="N93" s="58"/>
    </row>
    <row r="94" spans="1:14" ht="13.5">
      <c r="A94" s="3" t="s">
        <v>80</v>
      </c>
      <c r="B94" s="2" t="s">
        <v>90</v>
      </c>
      <c r="N94" s="58"/>
    </row>
    <row r="95" spans="1:14" ht="13.5">
      <c r="A95" s="3"/>
      <c r="B95" s="2" t="s">
        <v>88</v>
      </c>
      <c r="N95" s="58"/>
    </row>
    <row r="96" spans="1:14" ht="13.5">
      <c r="A96" s="3"/>
      <c r="B96" s="2" t="s">
        <v>91</v>
      </c>
      <c r="N96" s="58"/>
    </row>
    <row r="97" spans="1:14" ht="13.5">
      <c r="A97" s="3" t="s">
        <v>82</v>
      </c>
      <c r="B97" s="2" t="s">
        <v>92</v>
      </c>
      <c r="N97" s="58"/>
    </row>
    <row r="98" spans="1:14" ht="13.5">
      <c r="A98" s="3"/>
      <c r="B98" s="2" t="s">
        <v>93</v>
      </c>
      <c r="N98" s="58"/>
    </row>
    <row r="99" spans="1:14" ht="13.5">
      <c r="A99" s="3"/>
      <c r="B99" s="2" t="s">
        <v>94</v>
      </c>
      <c r="N99" s="58"/>
    </row>
    <row r="100" spans="1:14" ht="13.5">
      <c r="A100" s="3" t="s">
        <v>95</v>
      </c>
      <c r="B100" s="2" t="s">
        <v>96</v>
      </c>
      <c r="N100" s="58"/>
    </row>
    <row r="101" spans="1:14" ht="13.5">
      <c r="A101" s="3"/>
      <c r="B101" s="2" t="s">
        <v>97</v>
      </c>
      <c r="N101" s="58"/>
    </row>
    <row r="102" spans="1:14" ht="13.5">
      <c r="A102" s="3"/>
      <c r="B102" s="2" t="s">
        <v>94</v>
      </c>
      <c r="N102" s="58"/>
    </row>
    <row r="103" spans="1:14" ht="13.5">
      <c r="A103" s="3" t="s">
        <v>98</v>
      </c>
      <c r="B103" s="2" t="s">
        <v>99</v>
      </c>
      <c r="N103" s="58"/>
    </row>
    <row r="104" spans="1:14" ht="13.5">
      <c r="A104" s="3"/>
      <c r="B104" s="2" t="s">
        <v>88</v>
      </c>
      <c r="N104" s="58"/>
    </row>
    <row r="105" spans="1:14" ht="13.5">
      <c r="A105" s="3"/>
      <c r="B105" s="2" t="s">
        <v>100</v>
      </c>
      <c r="N105" s="58"/>
    </row>
    <row r="106" spans="1:14" ht="13.5">
      <c r="A106" s="3" t="s">
        <v>101</v>
      </c>
      <c r="B106" s="2" t="s">
        <v>102</v>
      </c>
      <c r="N106" s="58"/>
    </row>
    <row r="107" spans="1:14" ht="13.5">
      <c r="A107" s="3"/>
      <c r="B107" s="2" t="s">
        <v>88</v>
      </c>
      <c r="N107" s="58"/>
    </row>
    <row r="108" spans="1:14" ht="13.5">
      <c r="A108" s="3"/>
      <c r="B108" s="2" t="s">
        <v>103</v>
      </c>
      <c r="N108" s="58"/>
    </row>
  </sheetData>
  <sheetProtection selectLockedCells="1" selectUnlockedCells="1"/>
  <printOptions horizontalCentered="1"/>
  <pageMargins left="0.4152777777777778" right="0.38055555555555554" top="0.7875" bottom="0.7875" header="0.5118055555555555" footer="0.5118055555555555"/>
  <pageSetup firstPageNumber="1" useFirstPageNumber="1" horizontalDpi="300" verticalDpi="300" orientation="portrait" pageOrder="overThenDown" paperSize="9" scale="70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shimogamo</dc:creator>
  <cp:keywords/>
  <dc:description/>
  <cp:lastModifiedBy/>
  <cp:lastPrinted>2009-02-20T07:14:07Z</cp:lastPrinted>
  <dcterms:created xsi:type="dcterms:W3CDTF">2009-02-15T01:54:19Z</dcterms:created>
  <dcterms:modified xsi:type="dcterms:W3CDTF">2013-01-18T06:19:58Z</dcterms:modified>
  <cp:category/>
  <cp:version/>
  <cp:contentType/>
  <cp:contentStatus/>
  <cp:revision>78</cp:revision>
</cp:coreProperties>
</file>